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PRIHODA'!$A$1:$K$64</definedName>
    <definedName name="_xlnm.Print_Area" localSheetId="2">'PLAN RASHODA I IZDATAKA'!$A$1:$N$345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<sst xmlns="http://schemas.openxmlformats.org/spreadsheetml/2006/main" count="465" uniqueCount="217">
  <si>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</si>
  <si>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</si>
  <si>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</si>
  <si>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</si>
  <si>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</si>
  <si>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</si>
  <si>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</si>
  <si>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</si>
  <si>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</si>
  <si>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</si>
  <si>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</si>
  <si>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</si>
  <si>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</si>
  <si>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</si>
  <si>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</si>
  <si>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</si>
  <si>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</si>
  <si>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</si>
  <si>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</si>
  <si>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</si>
  <si>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</si>
  <si>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</si>
  <si>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</si>
  <si>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</si>
  <si>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</si>
  <si>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</si>
  <si>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</si>
  <si>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</si>
  <si>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</si>
  <si>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</si>
  <si>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</si>
  <si>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</si>
  <si>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</si>
  <si>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</si>
  <si>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</si>
  <si>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</si>
  <si>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</si>
  <si>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</si>
  <si>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</si>
  <si>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</si>
  <si>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</si>
  <si>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</si>
  <si>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</si>
  <si>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</si>
  <si>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</si>
  <si>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</si>
  <si>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</si>
  <si>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</si>
  <si>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</si>
  <si>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</si>
  <si>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</si>
  <si>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</si>
  <si>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</si>
  <si>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</si>
  <si>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</si>
  <si>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</si>
  <si>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</si>
  <si>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</si>
  <si>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</si>
  <si>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</si>
  <si>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</si>
  <si>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</si>
  <si>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</si>
  <si>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</si>
  <si>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</si>
  <si>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</si>
  <si>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</si>
  <si>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</si>
  <si>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</si>
  <si>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</si>
  <si>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</si>
  <si>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</si>
  <si>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</si>
  <si>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</si>
  <si>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</si>
  <si>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</si>
  <si>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</si>
  <si>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</si>
  <si>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</si>
  <si>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</si>
  <si>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</si>
  <si>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</si>
  <si>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</si>
  <si>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</si>
  <si>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</si>
  <si>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</si>
  <si>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</si>
  <si>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</si>
  <si>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</si>
  <si>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</si>
  <si>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</si>
  <si>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</si>
  <si>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</si>
  <si>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</si>
  <si>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</si>
  <si>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</si>
  <si>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</si>
  <si>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</si>
  <si>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</si>
  <si>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</si>
  <si>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</si>
  <si>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</si>
  <si>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</si>
  <si>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</si>
  <si>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</si>
  <si>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</si>
  <si>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</si>
  <si>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</si>
  <si>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Nematerijalna proizvedena imovina</t>
  </si>
  <si>
    <t>Ulaganja u računalne programe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</si>
  <si>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</si>
  <si>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</si>
  <si>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</si>
  <si>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</si>
  <si>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</si>
  <si>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</si>
  <si>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</si>
  <si>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</si>
  <si>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</si>
  <si>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</si>
  <si>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</si>
  <si>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</si>
  <si>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</si>
  <si>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Ostala nematerijalna imovina</t>
  </si>
  <si>
    <t xml:space="preserve">Višegodišnji nasadi 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</si>
  <si>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</si>
  <si>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</si>
  <si>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</si>
  <si>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</si>
  <si>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</si>
  <si>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</si>
  <si>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</si>
  <si>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</si>
  <si>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</si>
  <si>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</si>
  <si>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</si>
  <si>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</si>
  <si>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</si>
  <si>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</si>
  <si>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</si>
  <si>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</si>
  <si>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</si>
  <si>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</si>
  <si>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</si>
  <si>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</si>
  <si>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</si>
  <si>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</si>
  <si>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Opći prihodi i primici-decentralizacija</t>
  </si>
  <si>
    <t>UKUPNO</t>
  </si>
  <si>
    <t>šifra izvora</t>
  </si>
  <si>
    <t>Opći prihodi i primici - decentralizacija</t>
  </si>
  <si>
    <t>Ostali nespomenuti rashodi</t>
  </si>
  <si>
    <t>EU PROJEKTI - VRIJEME JE ZA ŠKOLSKI OBROK 3</t>
  </si>
  <si>
    <t>Plaće za posebne uvjete rada</t>
  </si>
  <si>
    <t>Naknade građanima i kućanstvima iz proračuna</t>
  </si>
  <si>
    <t>PLAN RASHODA I IZDATAKA ZA: OSNOVNA ŠKOLA BILJE</t>
  </si>
  <si>
    <t>PRIJEDLOG FINANCIJSKOG PLANA OSNOVNA ŠKOLA BILJE ZA 2020. I                                                                                                                                                PROJEKCIJA PLANA ZA  2021. I 2022. GODINU</t>
  </si>
  <si>
    <t>24.12.2019.</t>
  </si>
  <si>
    <t>K 7006 07</t>
  </si>
  <si>
    <t>1014-1016</t>
  </si>
  <si>
    <t>1019-1020</t>
  </si>
  <si>
    <t>1021-1023</t>
  </si>
  <si>
    <t>1025-1029</t>
  </si>
  <si>
    <t>1030-1032</t>
  </si>
  <si>
    <t>1033-1035</t>
  </si>
  <si>
    <t>1036-1038</t>
  </si>
  <si>
    <t>1039-1044</t>
  </si>
  <si>
    <t>1045-1048</t>
  </si>
  <si>
    <t>1049-1051</t>
  </si>
  <si>
    <t>1052-1054</t>
  </si>
  <si>
    <t>1055-1058</t>
  </si>
  <si>
    <t>1059-1060</t>
  </si>
  <si>
    <t>1061-1064</t>
  </si>
  <si>
    <t>1065-1070</t>
  </si>
  <si>
    <t>1071-1073</t>
  </si>
  <si>
    <t>1074-1075</t>
  </si>
  <si>
    <t>1076-1078</t>
  </si>
  <si>
    <t>1079-1080</t>
  </si>
  <si>
    <t>1081-1083</t>
  </si>
  <si>
    <t>1085-1088</t>
  </si>
  <si>
    <t>1089-1092</t>
  </si>
  <si>
    <t>1094-1095</t>
  </si>
  <si>
    <t>1096-1099</t>
  </si>
  <si>
    <t>1100-1103</t>
  </si>
  <si>
    <t>1104-1105</t>
  </si>
  <si>
    <t>1106-1110</t>
  </si>
  <si>
    <t>1111-1113</t>
  </si>
  <si>
    <t>1114-1115</t>
  </si>
  <si>
    <t>1118-1120</t>
  </si>
  <si>
    <t>1124-1129</t>
  </si>
  <si>
    <t>1130-1133</t>
  </si>
  <si>
    <t>1134-1135</t>
  </si>
  <si>
    <t>1136-1137</t>
  </si>
  <si>
    <t>1138-1139</t>
  </si>
  <si>
    <t>1140-1142</t>
  </si>
  <si>
    <t>1147-1152</t>
  </si>
  <si>
    <t>1143-1146</t>
  </si>
  <si>
    <t>RAZVOJ ODGOJNO OBRAZOVNOG SUSTAVA</t>
  </si>
  <si>
    <t>Program 1207</t>
  </si>
  <si>
    <t>K 1207 17</t>
  </si>
  <si>
    <t>T 1207 10</t>
  </si>
  <si>
    <t>T 1207 11</t>
  </si>
  <si>
    <t>OPĆI PRIHODI I PRIMICI - ŽUPANIJSKI PRORAČUN</t>
  </si>
  <si>
    <t>POMOĆI - ŽUPANIJSKI PRORAČUN</t>
  </si>
  <si>
    <t>POMOĆI - ŽUPANIJSKI PRORAČUN - EU PROJEKTI</t>
  </si>
  <si>
    <t>T 1207 18</t>
  </si>
  <si>
    <t xml:space="preserve">T </t>
  </si>
  <si>
    <t>T 1207 20</t>
  </si>
  <si>
    <t>T 1207 12</t>
  </si>
  <si>
    <t>T 1207 22</t>
  </si>
  <si>
    <t>A 1207 04</t>
  </si>
  <si>
    <t>ORGANIZACIJA I IZVOĐENJE NATJECANJA I SMOTRI</t>
  </si>
  <si>
    <t>T 1207 16</t>
  </si>
  <si>
    <t>PROGRAMI I PROJEKTI U OSNOVNIM I SREDNJIM ŠKOLAMA</t>
  </si>
  <si>
    <t xml:space="preserve">Intelektualne i osobne usluge </t>
  </si>
  <si>
    <t>T 1207 21</t>
  </si>
  <si>
    <t>PRODUŽENI BORAVAK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</si>
</sst>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\ &quot;kn&quot;;[Red]#,##0.00\ &quot;kn&quot;"/>
    <numFmt numFmtId="180" formatCode="00000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8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3" fontId="42" fillId="0" borderId="20" xfId="0" applyNumberFormat="1" applyFont="1" applyFill="1" applyBorder="1" applyAlignment="1">
      <alignment horizontal="center" vertical="top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left" wrapText="1"/>
    </xf>
    <xf numFmtId="4" fontId="22" fillId="0" borderId="35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2" fillId="0" borderId="36" xfId="0" applyNumberFormat="1" applyFont="1" applyBorder="1" applyAlignment="1">
      <alignment horizontal="right" vertical="center" wrapText="1"/>
    </xf>
    <xf numFmtId="4" fontId="21" fillId="0" borderId="36" xfId="0" applyNumberFormat="1" applyFont="1" applyBorder="1" applyAlignment="1">
      <alignment horizontal="right" vertical="center" wrapText="1"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0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right" vertical="center" wrapText="1"/>
    </xf>
    <xf numFmtId="4" fontId="21" fillId="48" borderId="41" xfId="0" applyNumberFormat="1" applyFont="1" applyFill="1" applyBorder="1" applyAlignment="1">
      <alignment horizontal="center" vertical="center" wrapText="1"/>
    </xf>
    <xf numFmtId="1" fontId="21" fillId="48" borderId="42" xfId="0" applyNumberFormat="1" applyFont="1" applyFill="1" applyBorder="1" applyAlignment="1">
      <alignment horizontal="left" wrapText="1"/>
    </xf>
    <xf numFmtId="4" fontId="21" fillId="48" borderId="36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5" xfId="0" applyNumberFormat="1" applyFont="1" applyFill="1" applyBorder="1" applyAlignment="1">
      <alignment/>
    </xf>
    <xf numFmtId="1" fontId="21" fillId="48" borderId="43" xfId="0" applyNumberFormat="1" applyFont="1" applyFill="1" applyBorder="1" applyAlignment="1">
      <alignment horizontal="left" wrapText="1"/>
    </xf>
    <xf numFmtId="4" fontId="21" fillId="48" borderId="44" xfId="0" applyNumberFormat="1" applyFont="1" applyFill="1" applyBorder="1" applyAlignment="1">
      <alignment/>
    </xf>
    <xf numFmtId="4" fontId="21" fillId="48" borderId="45" xfId="0" applyNumberFormat="1" applyFont="1" applyFill="1" applyBorder="1" applyAlignment="1">
      <alignment/>
    </xf>
    <xf numFmtId="4" fontId="21" fillId="48" borderId="46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4" fontId="22" fillId="0" borderId="47" xfId="0" applyNumberFormat="1" applyFont="1" applyBorder="1" applyAlignment="1">
      <alignment horizontal="right" vertical="center" wrapText="1"/>
    </xf>
    <xf numFmtId="1" fontId="40" fillId="52" borderId="48" xfId="0" applyNumberFormat="1" applyFont="1" applyFill="1" applyBorder="1" applyAlignment="1" applyProtection="1">
      <alignment horizontal="center" vertical="center" wrapText="1"/>
      <protection/>
    </xf>
    <xf numFmtId="2" fontId="22" fillId="0" borderId="36" xfId="0" applyNumberFormat="1" applyFont="1" applyBorder="1" applyAlignment="1">
      <alignment horizontal="right" vertical="center" wrapText="1"/>
    </xf>
    <xf numFmtId="1" fontId="22" fillId="0" borderId="42" xfId="0" applyNumberFormat="1" applyFont="1" applyBorder="1" applyAlignment="1">
      <alignment horizontal="left" wrapText="1"/>
    </xf>
    <xf numFmtId="1" fontId="22" fillId="52" borderId="23" xfId="0" applyNumberFormat="1" applyFont="1" applyFill="1" applyBorder="1" applyAlignment="1">
      <alignment horizontal="left" wrapText="1"/>
    </xf>
    <xf numFmtId="4" fontId="22" fillId="0" borderId="49" xfId="0" applyNumberFormat="1" applyFont="1" applyBorder="1" applyAlignment="1">
      <alignment horizontal="right" vertical="center" wrapText="1"/>
    </xf>
    <xf numFmtId="2" fontId="22" fillId="0" borderId="50" xfId="0" applyNumberFormat="1" applyFont="1" applyBorder="1" applyAlignment="1">
      <alignment horizontal="right" vertical="center" wrapText="1"/>
    </xf>
    <xf numFmtId="44" fontId="22" fillId="0" borderId="51" xfId="0" applyNumberFormat="1" applyFont="1" applyBorder="1" applyAlignment="1">
      <alignment horizontal="right" vertical="center" wrapText="1"/>
    </xf>
    <xf numFmtId="44" fontId="22" fillId="0" borderId="36" xfId="0" applyNumberFormat="1" applyFont="1" applyBorder="1" applyAlignment="1">
      <alignment horizontal="right" vertical="center" wrapText="1"/>
    </xf>
    <xf numFmtId="44" fontId="21" fillId="0" borderId="36" xfId="0" applyNumberFormat="1" applyFont="1" applyBorder="1" applyAlignment="1">
      <alignment horizontal="right" vertical="center" wrapText="1"/>
    </xf>
    <xf numFmtId="1" fontId="22" fillId="54" borderId="42" xfId="0" applyNumberFormat="1" applyFont="1" applyFill="1" applyBorder="1" applyAlignment="1">
      <alignment horizontal="left" wrapText="1"/>
    </xf>
    <xf numFmtId="2" fontId="40" fillId="54" borderId="52" xfId="0" applyNumberFormat="1" applyFont="1" applyFill="1" applyBorder="1" applyAlignment="1" applyProtection="1">
      <alignment horizontal="center" vertical="center" wrapText="1"/>
      <protection/>
    </xf>
    <xf numFmtId="2" fontId="40" fillId="54" borderId="53" xfId="0" applyNumberFormat="1" applyFont="1" applyFill="1" applyBorder="1" applyAlignment="1" applyProtection="1">
      <alignment horizontal="center" vertical="center" wrapText="1"/>
      <protection/>
    </xf>
    <xf numFmtId="2" fontId="40" fillId="54" borderId="53" xfId="0" applyNumberFormat="1" applyFont="1" applyFill="1" applyBorder="1" applyAlignment="1" applyProtection="1">
      <alignment horizontal="right" vertical="center" wrapText="1"/>
      <protection/>
    </xf>
    <xf numFmtId="2" fontId="40" fillId="54" borderId="47" xfId="0" applyNumberFormat="1" applyFont="1" applyFill="1" applyBorder="1" applyAlignment="1" applyProtection="1">
      <alignment horizontal="center" vertical="center" wrapText="1"/>
      <protection/>
    </xf>
    <xf numFmtId="2" fontId="40" fillId="54" borderId="54" xfId="0" applyNumberFormat="1" applyFont="1" applyFill="1" applyBorder="1" applyAlignment="1" applyProtection="1">
      <alignment horizontal="center" vertical="center" wrapText="1"/>
      <protection/>
    </xf>
    <xf numFmtId="7" fontId="45" fillId="54" borderId="35" xfId="0" applyNumberFormat="1" applyFont="1" applyFill="1" applyBorder="1" applyAlignment="1" applyProtection="1">
      <alignment horizontal="center" vertical="center" wrapText="1"/>
      <protection/>
    </xf>
    <xf numFmtId="7" fontId="45" fillId="54" borderId="55" xfId="0" applyNumberFormat="1" applyFont="1" applyFill="1" applyBorder="1" applyAlignment="1" applyProtection="1">
      <alignment horizontal="center" vertical="center" wrapText="1"/>
      <protection/>
    </xf>
    <xf numFmtId="1" fontId="21" fillId="54" borderId="28" xfId="0" applyNumberFormat="1" applyFont="1" applyFill="1" applyBorder="1" applyAlignment="1">
      <alignment horizontal="left" wrapText="1"/>
    </xf>
    <xf numFmtId="179" fontId="45" fillId="54" borderId="55" xfId="0" applyNumberFormat="1" applyFont="1" applyFill="1" applyBorder="1" applyAlignment="1" applyProtection="1">
      <alignment horizontal="right" vertical="center" wrapText="1"/>
      <protection/>
    </xf>
    <xf numFmtId="7" fontId="45" fillId="54" borderId="56" xfId="0" applyNumberFormat="1" applyFont="1" applyFill="1" applyBorder="1" applyAlignment="1" applyProtection="1">
      <alignment horizontal="center" vertical="center" wrapText="1"/>
      <protection/>
    </xf>
    <xf numFmtId="7" fontId="45" fillId="54" borderId="55" xfId="0" applyNumberFormat="1" applyFont="1" applyFill="1" applyBorder="1" applyAlignment="1" applyProtection="1">
      <alignment horizontal="right" vertical="center" wrapText="1"/>
      <protection/>
    </xf>
    <xf numFmtId="1" fontId="22" fillId="54" borderId="28" xfId="0" applyNumberFormat="1" applyFont="1" applyFill="1" applyBorder="1" applyAlignment="1">
      <alignment horizontal="left" wrapText="1"/>
    </xf>
    <xf numFmtId="7" fontId="40" fillId="54" borderId="35" xfId="0" applyNumberFormat="1" applyFont="1" applyFill="1" applyBorder="1" applyAlignment="1" applyProtection="1">
      <alignment horizontal="center" vertical="center" wrapText="1"/>
      <protection/>
    </xf>
    <xf numFmtId="7" fontId="40" fillId="54" borderId="55" xfId="0" applyNumberFormat="1" applyFont="1" applyFill="1" applyBorder="1" applyAlignment="1" applyProtection="1">
      <alignment horizontal="center" vertical="center" wrapText="1"/>
      <protection/>
    </xf>
    <xf numFmtId="7" fontId="40" fillId="54" borderId="55" xfId="0" applyNumberFormat="1" applyFont="1" applyFill="1" applyBorder="1" applyAlignment="1" applyProtection="1">
      <alignment horizontal="right" vertical="center" wrapText="1"/>
      <protection/>
    </xf>
    <xf numFmtId="7" fontId="40" fillId="54" borderId="56" xfId="0" applyNumberFormat="1" applyFont="1" applyFill="1" applyBorder="1" applyAlignment="1" applyProtection="1">
      <alignment horizontal="center" vertical="center" wrapText="1"/>
      <protection/>
    </xf>
    <xf numFmtId="7" fontId="45" fillId="54" borderId="44" xfId="0" applyNumberFormat="1" applyFont="1" applyFill="1" applyBorder="1" applyAlignment="1" applyProtection="1">
      <alignment horizontal="center" vertical="center" wrapText="1"/>
      <protection/>
    </xf>
    <xf numFmtId="7" fontId="45" fillId="54" borderId="45" xfId="0" applyNumberFormat="1" applyFont="1" applyFill="1" applyBorder="1" applyAlignment="1" applyProtection="1">
      <alignment horizontal="center" vertical="center" wrapText="1"/>
      <protection/>
    </xf>
    <xf numFmtId="7" fontId="45" fillId="54" borderId="46" xfId="0" applyNumberFormat="1" applyFont="1" applyFill="1" applyBorder="1" applyAlignment="1" applyProtection="1">
      <alignment horizontal="center" vertical="center" wrapText="1"/>
      <protection/>
    </xf>
    <xf numFmtId="7" fontId="45" fillId="54" borderId="57" xfId="0" applyNumberFormat="1" applyFont="1" applyFill="1" applyBorder="1" applyAlignment="1" applyProtection="1">
      <alignment horizontal="right" vertical="center" wrapText="1"/>
      <protection/>
    </xf>
    <xf numFmtId="7" fontId="45" fillId="54" borderId="58" xfId="0" applyNumberFormat="1" applyFont="1" applyFill="1" applyBorder="1" applyAlignment="1" applyProtection="1">
      <alignment horizontal="center" vertical="center" wrapText="1"/>
      <protection/>
    </xf>
    <xf numFmtId="7" fontId="40" fillId="54" borderId="49" xfId="0" applyNumberFormat="1" applyFont="1" applyFill="1" applyBorder="1" applyAlignment="1" applyProtection="1">
      <alignment horizontal="center" vertical="center" wrapText="1"/>
      <protection/>
    </xf>
    <xf numFmtId="7" fontId="40" fillId="54" borderId="59" xfId="0" applyNumberFormat="1" applyFont="1" applyFill="1" applyBorder="1" applyAlignment="1" applyProtection="1">
      <alignment horizontal="center" vertical="center" wrapText="1"/>
      <protection/>
    </xf>
    <xf numFmtId="7" fontId="40" fillId="54" borderId="57" xfId="0" applyNumberFormat="1" applyFont="1" applyFill="1" applyBorder="1" applyAlignment="1" applyProtection="1">
      <alignment horizontal="right" vertical="center" wrapText="1"/>
      <protection/>
    </xf>
    <xf numFmtId="7" fontId="40" fillId="54" borderId="58" xfId="0" applyNumberFormat="1" applyFont="1" applyFill="1" applyBorder="1" applyAlignment="1" applyProtection="1">
      <alignment horizontal="center" vertical="center" wrapText="1"/>
      <protection/>
    </xf>
    <xf numFmtId="7" fontId="45" fillId="54" borderId="59" xfId="0" applyNumberFormat="1" applyFont="1" applyFill="1" applyBorder="1" applyAlignment="1" applyProtection="1">
      <alignment horizontal="center" vertical="center" wrapText="1"/>
      <protection/>
    </xf>
    <xf numFmtId="0" fontId="21" fillId="54" borderId="0" xfId="0" applyFont="1" applyFill="1" applyAlignment="1">
      <alignment horizontal="left"/>
    </xf>
    <xf numFmtId="7" fontId="45" fillId="54" borderId="60" xfId="0" applyNumberFormat="1" applyFont="1" applyFill="1" applyBorder="1" applyAlignment="1" applyProtection="1">
      <alignment horizontal="center" vertical="center" wrapText="1"/>
      <protection/>
    </xf>
    <xf numFmtId="1" fontId="21" fillId="54" borderId="61" xfId="0" applyNumberFormat="1" applyFont="1" applyFill="1" applyBorder="1" applyAlignment="1">
      <alignment horizontal="left" wrapText="1"/>
    </xf>
    <xf numFmtId="0" fontId="42" fillId="54" borderId="20" xfId="0" applyFont="1" applyFill="1" applyBorder="1" applyAlignment="1">
      <alignment vertical="top"/>
    </xf>
    <xf numFmtId="3" fontId="42" fillId="54" borderId="20" xfId="0" applyNumberFormat="1" applyFont="1" applyFill="1" applyBorder="1" applyAlignment="1">
      <alignment horizontal="center" vertical="top"/>
    </xf>
    <xf numFmtId="0" fontId="42" fillId="54" borderId="20" xfId="0" applyFont="1" applyFill="1" applyBorder="1" applyAlignment="1">
      <alignment vertical="top" wrapText="1"/>
    </xf>
    <xf numFmtId="4" fontId="42" fillId="54" borderId="20" xfId="100" applyNumberFormat="1" applyFont="1" applyFill="1" applyBorder="1" applyAlignment="1">
      <alignment wrapText="1"/>
    </xf>
    <xf numFmtId="0" fontId="41" fillId="54" borderId="20" xfId="0" applyFont="1" applyFill="1" applyBorder="1" applyAlignment="1">
      <alignment vertical="top"/>
    </xf>
    <xf numFmtId="3" fontId="41" fillId="54" borderId="20" xfId="0" applyNumberFormat="1" applyFont="1" applyFill="1" applyBorder="1" applyAlignment="1">
      <alignment horizontal="center" vertical="top"/>
    </xf>
    <xf numFmtId="0" fontId="41" fillId="54" borderId="20" xfId="0" applyFont="1" applyFill="1" applyBorder="1" applyAlignment="1">
      <alignment vertical="top" wrapText="1"/>
    </xf>
    <xf numFmtId="4" fontId="41" fillId="54" borderId="20" xfId="100" applyNumberFormat="1" applyFont="1" applyFill="1" applyBorder="1" applyAlignment="1">
      <alignment wrapText="1"/>
    </xf>
    <xf numFmtId="0" fontId="42" fillId="52" borderId="20" xfId="0" applyFont="1" applyFill="1" applyBorder="1" applyAlignment="1">
      <alignment vertical="top"/>
    </xf>
    <xf numFmtId="0" fontId="42" fillId="0" borderId="20" xfId="0" applyFont="1" applyBorder="1" applyAlignment="1">
      <alignment vertical="center" wrapText="1"/>
    </xf>
    <xf numFmtId="3" fontId="42" fillId="55" borderId="20" xfId="0" applyNumberFormat="1" applyFont="1" applyFill="1" applyBorder="1" applyAlignment="1">
      <alignment horizontal="center" vertical="top"/>
    </xf>
    <xf numFmtId="4" fontId="23" fillId="52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3" fontId="42" fillId="52" borderId="20" xfId="0" applyNumberFormat="1" applyFont="1" applyFill="1" applyBorder="1" applyAlignment="1">
      <alignment vertical="top"/>
    </xf>
    <xf numFmtId="0" fontId="42" fillId="52" borderId="20" xfId="0" applyFont="1" applyFill="1" applyBorder="1" applyAlignment="1">
      <alignment vertical="top"/>
    </xf>
    <xf numFmtId="4" fontId="23" fillId="52" borderId="20" xfId="0" applyNumberFormat="1" applyFont="1" applyFill="1" applyBorder="1" applyAlignment="1" applyProtection="1">
      <alignment/>
      <protection/>
    </xf>
    <xf numFmtId="0" fontId="25" fillId="52" borderId="20" xfId="0" applyNumberFormat="1" applyFont="1" applyFill="1" applyBorder="1" applyAlignment="1" applyProtection="1">
      <alignment/>
      <protection/>
    </xf>
    <xf numFmtId="3" fontId="42" fillId="52" borderId="20" xfId="0" applyNumberFormat="1" applyFont="1" applyFill="1" applyBorder="1" applyAlignment="1">
      <alignment vertical="top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62" xfId="0" applyNumberFormat="1" applyFont="1" applyFill="1" applyBorder="1" applyAlignment="1" applyProtection="1" quotePrefix="1">
      <alignment horizontal="left" wrapText="1"/>
      <protection/>
    </xf>
    <xf numFmtId="0" fontId="34" fillId="0" borderId="62" xfId="0" applyNumberFormat="1" applyFont="1" applyFill="1" applyBorder="1" applyAlignment="1" applyProtection="1">
      <alignment wrapText="1"/>
      <protection/>
    </xf>
    <xf numFmtId="4" fontId="22" fillId="0" borderId="63" xfId="0" applyNumberFormat="1" applyFont="1" applyBorder="1" applyAlignment="1">
      <alignment horizontal="center"/>
    </xf>
    <xf numFmtId="4" fontId="22" fillId="0" borderId="64" xfId="0" applyNumberFormat="1" applyFont="1" applyBorder="1" applyAlignment="1">
      <alignment horizontal="center"/>
    </xf>
    <xf numFmtId="4" fontId="22" fillId="0" borderId="65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63" xfId="0" applyNumberFormat="1" applyFont="1" applyBorder="1" applyAlignment="1">
      <alignment horizontal="center" vertical="center" wrapText="1"/>
    </xf>
    <xf numFmtId="4" fontId="22" fillId="0" borderId="64" xfId="0" applyNumberFormat="1" applyFont="1" applyBorder="1" applyAlignment="1">
      <alignment horizontal="center" vertical="center" wrapText="1"/>
    </xf>
    <xf numFmtId="4" fontId="0" fillId="0" borderId="65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  <cellStyle name="Zarez 2 2" xfId="101"/>
    <cellStyle name="Zarez 2 3" xfId="102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210675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9210675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4777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1057275</xdr:colOff>
      <xdr:row>57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4777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4">
      <selection activeCell="F8" sqref="F8:H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49"/>
      <c r="B2" s="249"/>
      <c r="C2" s="249"/>
      <c r="D2" s="249"/>
      <c r="E2" s="249"/>
      <c r="F2" s="249"/>
      <c r="G2" s="249"/>
      <c r="H2" s="249"/>
    </row>
    <row r="3" spans="1:8" ht="48" customHeight="1">
      <c r="A3" s="242" t="s">
        <v>156</v>
      </c>
      <c r="B3" s="242"/>
      <c r="C3" s="242"/>
      <c r="D3" s="242"/>
      <c r="E3" s="242"/>
      <c r="F3" s="242"/>
      <c r="G3" s="242"/>
      <c r="H3" s="242"/>
    </row>
    <row r="4" spans="1:8" s="45" customFormat="1" ht="26.25" customHeight="1">
      <c r="A4" s="242" t="s">
        <v>31</v>
      </c>
      <c r="B4" s="242"/>
      <c r="C4" s="242"/>
      <c r="D4" s="242"/>
      <c r="E4" s="242"/>
      <c r="F4" s="242"/>
      <c r="G4" s="250"/>
      <c r="H4" s="250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251" t="s">
        <v>32</v>
      </c>
      <c r="B7" s="237"/>
      <c r="C7" s="237"/>
      <c r="D7" s="237"/>
      <c r="E7" s="252"/>
      <c r="F7" s="63">
        <f>+F8+F9</f>
        <v>7038817</v>
      </c>
      <c r="G7" s="63">
        <f>G8+G9</f>
        <v>7038817</v>
      </c>
      <c r="H7" s="63">
        <f>+H8+H9</f>
        <v>7038817</v>
      </c>
      <c r="I7" s="61"/>
    </row>
    <row r="8" spans="1:8" ht="22.5" customHeight="1">
      <c r="A8" s="234" t="s">
        <v>0</v>
      </c>
      <c r="B8" s="235"/>
      <c r="C8" s="235"/>
      <c r="D8" s="235"/>
      <c r="E8" s="241"/>
      <c r="F8" s="66">
        <v>7038817</v>
      </c>
      <c r="G8" s="66">
        <v>7038817</v>
      </c>
      <c r="H8" s="66">
        <v>7038817</v>
      </c>
    </row>
    <row r="9" spans="1:8" ht="22.5" customHeight="1">
      <c r="A9" s="253" t="s">
        <v>34</v>
      </c>
      <c r="B9" s="241"/>
      <c r="C9" s="241"/>
      <c r="D9" s="241"/>
      <c r="E9" s="241"/>
      <c r="F9" s="66"/>
      <c r="G9" s="66"/>
      <c r="H9" s="66"/>
    </row>
    <row r="10" spans="1:8" ht="22.5" customHeight="1">
      <c r="A10" s="62" t="s">
        <v>33</v>
      </c>
      <c r="B10" s="65"/>
      <c r="C10" s="65"/>
      <c r="D10" s="65"/>
      <c r="E10" s="65"/>
      <c r="F10" s="63">
        <f>SUM(F11:F12)</f>
        <v>7083282</v>
      </c>
      <c r="G10" s="63">
        <f>SUM(G11:G12)</f>
        <v>7083282</v>
      </c>
      <c r="H10" s="63">
        <f>SUM(H11:H12)</f>
        <v>7083282</v>
      </c>
    </row>
    <row r="11" spans="1:10" ht="22.5" customHeight="1">
      <c r="A11" s="238" t="s">
        <v>1</v>
      </c>
      <c r="B11" s="235"/>
      <c r="C11" s="235"/>
      <c r="D11" s="235"/>
      <c r="E11" s="239"/>
      <c r="F11" s="66">
        <v>6985981</v>
      </c>
      <c r="G11" s="66">
        <v>6985981</v>
      </c>
      <c r="H11" s="66">
        <v>6985981</v>
      </c>
      <c r="I11" s="35"/>
      <c r="J11" s="35"/>
    </row>
    <row r="12" spans="1:10" ht="22.5" customHeight="1">
      <c r="A12" s="240" t="s">
        <v>38</v>
      </c>
      <c r="B12" s="241"/>
      <c r="C12" s="241"/>
      <c r="D12" s="241"/>
      <c r="E12" s="241"/>
      <c r="F12" s="55">
        <v>97301</v>
      </c>
      <c r="G12" s="55">
        <v>97301</v>
      </c>
      <c r="H12" s="55">
        <v>97301</v>
      </c>
      <c r="I12" s="35"/>
      <c r="J12" s="35"/>
    </row>
    <row r="13" spans="1:10" ht="22.5" customHeight="1">
      <c r="A13" s="236" t="s">
        <v>2</v>
      </c>
      <c r="B13" s="237"/>
      <c r="C13" s="237"/>
      <c r="D13" s="237"/>
      <c r="E13" s="237"/>
      <c r="F13" s="64">
        <f>+F7-F10</f>
        <v>-44465</v>
      </c>
      <c r="G13" s="64">
        <f>+G7-G10</f>
        <v>-44465</v>
      </c>
      <c r="H13" s="64">
        <f>+H7-H10</f>
        <v>-44465</v>
      </c>
      <c r="J13" s="35"/>
    </row>
    <row r="14" spans="1:8" ht="25.5" customHeight="1">
      <c r="A14" s="242"/>
      <c r="B14" s="232"/>
      <c r="C14" s="232"/>
      <c r="D14" s="232"/>
      <c r="E14" s="232"/>
      <c r="F14" s="233"/>
      <c r="G14" s="233"/>
      <c r="H14" s="233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43" t="s">
        <v>39</v>
      </c>
      <c r="B16" s="244"/>
      <c r="C16" s="244"/>
      <c r="D16" s="244"/>
      <c r="E16" s="245"/>
      <c r="F16" s="67"/>
      <c r="G16" s="67"/>
      <c r="H16" s="68"/>
      <c r="J16" s="35"/>
    </row>
    <row r="17" spans="1:10" ht="34.5" customHeight="1">
      <c r="A17" s="246" t="s">
        <v>40</v>
      </c>
      <c r="B17" s="247"/>
      <c r="C17" s="247"/>
      <c r="D17" s="247"/>
      <c r="E17" s="248"/>
      <c r="F17" s="69">
        <v>44465</v>
      </c>
      <c r="G17" s="69">
        <v>44465</v>
      </c>
      <c r="H17" s="64">
        <v>44465</v>
      </c>
      <c r="J17" s="35"/>
    </row>
    <row r="18" spans="1:10" s="40" customFormat="1" ht="25.5" customHeight="1">
      <c r="A18" s="231"/>
      <c r="B18" s="232"/>
      <c r="C18" s="232"/>
      <c r="D18" s="232"/>
      <c r="E18" s="232"/>
      <c r="F18" s="233"/>
      <c r="G18" s="233"/>
      <c r="H18" s="233"/>
      <c r="J18" s="70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0"/>
      <c r="K19" s="70"/>
    </row>
    <row r="20" spans="1:10" s="40" customFormat="1" ht="22.5" customHeight="1">
      <c r="A20" s="234" t="s">
        <v>3</v>
      </c>
      <c r="B20" s="235"/>
      <c r="C20" s="235"/>
      <c r="D20" s="235"/>
      <c r="E20" s="235"/>
      <c r="F20" s="55"/>
      <c r="G20" s="55"/>
      <c r="H20" s="55"/>
      <c r="J20" s="70"/>
    </row>
    <row r="21" spans="1:8" s="40" customFormat="1" ht="33.75" customHeight="1">
      <c r="A21" s="234" t="s">
        <v>4</v>
      </c>
      <c r="B21" s="235"/>
      <c r="C21" s="235"/>
      <c r="D21" s="235"/>
      <c r="E21" s="235"/>
      <c r="F21" s="55"/>
      <c r="G21" s="55"/>
      <c r="H21" s="55"/>
    </row>
    <row r="22" spans="1:11" s="40" customFormat="1" ht="22.5" customHeight="1">
      <c r="A22" s="236" t="s">
        <v>5</v>
      </c>
      <c r="B22" s="237"/>
      <c r="C22" s="237"/>
      <c r="D22" s="237"/>
      <c r="E22" s="237"/>
      <c r="F22" s="63">
        <f>F20-F21</f>
        <v>0</v>
      </c>
      <c r="G22" s="63">
        <f>G20-G21</f>
        <v>0</v>
      </c>
      <c r="H22" s="63">
        <f>H20-H21</f>
        <v>0</v>
      </c>
      <c r="J22" s="71"/>
      <c r="K22" s="70"/>
    </row>
    <row r="23" spans="1:8" s="40" customFormat="1" ht="25.5" customHeight="1">
      <c r="A23" s="231"/>
      <c r="B23" s="232"/>
      <c r="C23" s="232"/>
      <c r="D23" s="232"/>
      <c r="E23" s="232"/>
      <c r="F23" s="233"/>
      <c r="G23" s="233"/>
      <c r="H23" s="233"/>
    </row>
    <row r="24" spans="1:8" s="40" customFormat="1" ht="22.5" customHeight="1">
      <c r="A24" s="238" t="s">
        <v>6</v>
      </c>
      <c r="B24" s="235"/>
      <c r="C24" s="235"/>
      <c r="D24" s="235"/>
      <c r="E24" s="235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6"/>
      <c r="B25" s="47"/>
      <c r="C25" s="47"/>
      <c r="D25" s="47"/>
      <c r="E25" s="47"/>
    </row>
    <row r="26" spans="1:8" ht="42" customHeight="1">
      <c r="A26" s="229" t="s">
        <v>41</v>
      </c>
      <c r="B26" s="230"/>
      <c r="C26" s="230"/>
      <c r="D26" s="230"/>
      <c r="E26" s="230"/>
      <c r="F26" s="230"/>
      <c r="G26" s="230"/>
      <c r="H26" s="230"/>
    </row>
    <row r="27" ht="12.75">
      <c r="E27" s="72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3"/>
      <c r="F33" s="37"/>
      <c r="G33" s="37"/>
      <c r="H33" s="37"/>
    </row>
    <row r="34" spans="5:8" ht="12.75">
      <c r="E34" s="73"/>
      <c r="F34" s="35"/>
      <c r="G34" s="35"/>
      <c r="H34" s="35"/>
    </row>
    <row r="35" spans="5:8" ht="12.75">
      <c r="E35" s="73"/>
      <c r="F35" s="35"/>
      <c r="G35" s="35"/>
      <c r="H35" s="35"/>
    </row>
    <row r="36" spans="5:8" ht="12.75">
      <c r="E36" s="73"/>
      <c r="F36" s="35"/>
      <c r="G36" s="35"/>
      <c r="H36" s="35"/>
    </row>
    <row r="37" spans="5:8" ht="12.75">
      <c r="E37" s="73"/>
      <c r="F37" s="35"/>
      <c r="G37" s="35"/>
      <c r="H37" s="35"/>
    </row>
    <row r="38" ht="12.75">
      <c r="E38" s="73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view="pageBreakPreview" zoomScaleSheetLayoutView="100" zoomScalePageLayoutView="0" workbookViewId="0" topLeftCell="A46">
      <selection activeCell="B35" sqref="B35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20.14062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42" t="s">
        <v>7</v>
      </c>
      <c r="B1" s="242"/>
      <c r="C1" s="242"/>
      <c r="D1" s="242"/>
      <c r="E1" s="242"/>
      <c r="F1" s="242"/>
      <c r="G1" s="242"/>
      <c r="H1" s="242"/>
      <c r="I1" s="242"/>
      <c r="J1" s="266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44" t="s">
        <v>9</v>
      </c>
      <c r="B3" s="259" t="s">
        <v>36</v>
      </c>
      <c r="C3" s="260"/>
      <c r="D3" s="261"/>
      <c r="E3" s="261"/>
      <c r="F3" s="261"/>
      <c r="G3" s="261"/>
      <c r="H3" s="261"/>
      <c r="I3" s="261"/>
      <c r="J3" s="262"/>
    </row>
    <row r="4" spans="1:10" s="2" customFormat="1" ht="102.75" thickBot="1">
      <c r="A4" s="58" t="s">
        <v>52</v>
      </c>
      <c r="B4" s="145" t="s">
        <v>10</v>
      </c>
      <c r="C4" s="145" t="s">
        <v>147</v>
      </c>
      <c r="D4" s="146" t="s">
        <v>11</v>
      </c>
      <c r="E4" s="146" t="s">
        <v>12</v>
      </c>
      <c r="F4" s="146" t="s">
        <v>13</v>
      </c>
      <c r="G4" s="146" t="s">
        <v>14</v>
      </c>
      <c r="H4" s="146" t="s">
        <v>35</v>
      </c>
      <c r="I4" s="147" t="s">
        <v>16</v>
      </c>
      <c r="J4" s="148" t="s">
        <v>148</v>
      </c>
    </row>
    <row r="5" spans="1:10" s="2" customFormat="1" ht="12.75">
      <c r="A5" s="175" t="s">
        <v>149</v>
      </c>
      <c r="B5" s="131">
        <v>11</v>
      </c>
      <c r="C5" s="133">
        <v>12</v>
      </c>
      <c r="D5" s="133">
        <v>32</v>
      </c>
      <c r="E5" s="133">
        <v>49</v>
      </c>
      <c r="F5" s="133">
        <v>54</v>
      </c>
      <c r="G5" s="133">
        <v>62</v>
      </c>
      <c r="H5" s="172">
        <v>72</v>
      </c>
      <c r="I5" s="131">
        <v>82</v>
      </c>
      <c r="J5" s="177"/>
    </row>
    <row r="6" spans="1:10" s="2" customFormat="1" ht="12.75">
      <c r="A6" s="181">
        <v>634</v>
      </c>
      <c r="B6" s="182"/>
      <c r="C6" s="183"/>
      <c r="D6" s="183"/>
      <c r="E6" s="183"/>
      <c r="F6" s="184">
        <f>SUM(F7)</f>
        <v>124985</v>
      </c>
      <c r="G6" s="183"/>
      <c r="H6" s="185"/>
      <c r="I6" s="186"/>
      <c r="J6" s="178">
        <f>SUM(F6:I6)</f>
        <v>124985</v>
      </c>
    </row>
    <row r="7" spans="1:10" s="2" customFormat="1" ht="12.75">
      <c r="A7" s="208">
        <v>6341</v>
      </c>
      <c r="B7" s="187"/>
      <c r="C7" s="209"/>
      <c r="D7" s="210"/>
      <c r="E7" s="187"/>
      <c r="F7" s="190">
        <v>124985</v>
      </c>
      <c r="G7" s="188"/>
      <c r="H7" s="188"/>
      <c r="I7" s="191"/>
      <c r="J7" s="180">
        <f>SUM(F7:I7)</f>
        <v>124985</v>
      </c>
    </row>
    <row r="8" spans="1:10" s="2" customFormat="1" ht="12.75">
      <c r="A8" s="189">
        <v>6342</v>
      </c>
      <c r="B8" s="187"/>
      <c r="C8" s="188"/>
      <c r="D8" s="188"/>
      <c r="E8" s="188"/>
      <c r="F8" s="192"/>
      <c r="G8" s="188"/>
      <c r="H8" s="188"/>
      <c r="I8" s="191"/>
      <c r="J8" s="180"/>
    </row>
    <row r="9" spans="1:10" s="2" customFormat="1" ht="12.75">
      <c r="A9" s="193">
        <v>636</v>
      </c>
      <c r="B9" s="194"/>
      <c r="C9" s="195"/>
      <c r="D9" s="195"/>
      <c r="E9" s="195"/>
      <c r="F9" s="196">
        <f>SUM(F10:F11)</f>
        <v>5744047</v>
      </c>
      <c r="G9" s="195"/>
      <c r="H9" s="195"/>
      <c r="I9" s="197"/>
      <c r="J9" s="179">
        <f aca="true" t="shared" si="0" ref="J9:J17">SUM(F9:I9)</f>
        <v>5744047</v>
      </c>
    </row>
    <row r="10" spans="1:10" s="2" customFormat="1" ht="12.75">
      <c r="A10" s="189">
        <v>6361</v>
      </c>
      <c r="B10" s="187"/>
      <c r="C10" s="188"/>
      <c r="D10" s="188"/>
      <c r="E10" s="188"/>
      <c r="F10" s="192">
        <v>5690047</v>
      </c>
      <c r="G10" s="188"/>
      <c r="H10" s="188"/>
      <c r="I10" s="191"/>
      <c r="J10" s="180">
        <f t="shared" si="0"/>
        <v>5690047</v>
      </c>
    </row>
    <row r="11" spans="1:10" s="2" customFormat="1" ht="12.75">
      <c r="A11" s="189">
        <v>6362</v>
      </c>
      <c r="B11" s="187"/>
      <c r="C11" s="188"/>
      <c r="D11" s="188"/>
      <c r="E11" s="188"/>
      <c r="F11" s="192">
        <v>54000</v>
      </c>
      <c r="G11" s="188"/>
      <c r="H11" s="188"/>
      <c r="I11" s="191"/>
      <c r="J11" s="180">
        <f t="shared" si="0"/>
        <v>54000</v>
      </c>
    </row>
    <row r="12" spans="1:10" s="2" customFormat="1" ht="12.75">
      <c r="A12" s="193">
        <v>638</v>
      </c>
      <c r="B12" s="194"/>
      <c r="C12" s="195"/>
      <c r="D12" s="195"/>
      <c r="E12" s="195"/>
      <c r="F12" s="196">
        <f>SUM(F13:F14)</f>
        <v>49116</v>
      </c>
      <c r="G12" s="195"/>
      <c r="H12" s="195"/>
      <c r="I12" s="197"/>
      <c r="J12" s="179">
        <f t="shared" si="0"/>
        <v>49116</v>
      </c>
    </row>
    <row r="13" spans="1:10" s="2" customFormat="1" ht="12.75">
      <c r="A13" s="189">
        <v>6381</v>
      </c>
      <c r="B13" s="187"/>
      <c r="C13" s="188"/>
      <c r="D13" s="188"/>
      <c r="E13" s="188"/>
      <c r="F13" s="192">
        <v>47000</v>
      </c>
      <c r="G13" s="188"/>
      <c r="H13" s="188"/>
      <c r="I13" s="191"/>
      <c r="J13" s="180">
        <f t="shared" si="0"/>
        <v>47000</v>
      </c>
    </row>
    <row r="14" spans="1:10" s="2" customFormat="1" ht="12.75">
      <c r="A14" s="189">
        <v>6382</v>
      </c>
      <c r="B14" s="198"/>
      <c r="C14" s="199"/>
      <c r="D14" s="199"/>
      <c r="E14" s="200"/>
      <c r="F14" s="201">
        <v>2116</v>
      </c>
      <c r="G14" s="188"/>
      <c r="H14" s="188"/>
      <c r="I14" s="202"/>
      <c r="J14" s="180">
        <f t="shared" si="0"/>
        <v>2116</v>
      </c>
    </row>
    <row r="15" spans="1:10" s="2" customFormat="1" ht="12.75">
      <c r="A15" s="193">
        <v>632</v>
      </c>
      <c r="B15" s="203"/>
      <c r="C15" s="195"/>
      <c r="D15" s="195"/>
      <c r="E15" s="204"/>
      <c r="F15" s="205">
        <f>SUM(F16:F17)</f>
        <v>18743</v>
      </c>
      <c r="G15" s="195"/>
      <c r="H15" s="195"/>
      <c r="I15" s="206"/>
      <c r="J15" s="179">
        <f t="shared" si="0"/>
        <v>18743</v>
      </c>
    </row>
    <row r="16" spans="1:10" s="2" customFormat="1" ht="12.75">
      <c r="A16" s="189">
        <v>6321</v>
      </c>
      <c r="B16" s="187"/>
      <c r="C16" s="188"/>
      <c r="D16" s="188"/>
      <c r="E16" s="207"/>
      <c r="F16" s="201">
        <v>10362</v>
      </c>
      <c r="G16" s="188"/>
      <c r="H16" s="188"/>
      <c r="I16" s="202"/>
      <c r="J16" s="180">
        <f t="shared" si="0"/>
        <v>10362</v>
      </c>
    </row>
    <row r="17" spans="1:10" s="2" customFormat="1" ht="12.75">
      <c r="A17" s="189">
        <v>6322</v>
      </c>
      <c r="B17" s="198"/>
      <c r="C17" s="199"/>
      <c r="D17" s="188"/>
      <c r="E17" s="207"/>
      <c r="F17" s="201">
        <v>8381</v>
      </c>
      <c r="G17" s="188"/>
      <c r="H17" s="188"/>
      <c r="I17" s="202"/>
      <c r="J17" s="180">
        <f t="shared" si="0"/>
        <v>8381</v>
      </c>
    </row>
    <row r="18" spans="1:10" s="2" customFormat="1" ht="12.75" customHeight="1">
      <c r="A18" s="174">
        <v>651</v>
      </c>
      <c r="B18" s="176">
        <f>SUM(B19:B21)</f>
        <v>0</v>
      </c>
      <c r="C18" s="159">
        <f aca="true" t="shared" si="1" ref="C18:I18">SUM(C19:C21)</f>
        <v>0</v>
      </c>
      <c r="D18" s="159">
        <f t="shared" si="1"/>
        <v>0</v>
      </c>
      <c r="E18" s="159">
        <f t="shared" si="1"/>
        <v>0</v>
      </c>
      <c r="F18" s="171">
        <f t="shared" si="1"/>
        <v>0</v>
      </c>
      <c r="G18" s="171">
        <f t="shared" si="1"/>
        <v>0</v>
      </c>
      <c r="H18" s="159">
        <f t="shared" si="1"/>
        <v>0</v>
      </c>
      <c r="I18" s="159">
        <f t="shared" si="1"/>
        <v>0</v>
      </c>
      <c r="J18" s="173">
        <f aca="true" t="shared" si="2" ref="J18:J42">SUM(B18:I18)</f>
        <v>0</v>
      </c>
    </row>
    <row r="19" spans="1:10" s="2" customFormat="1" ht="12.75" customHeight="1">
      <c r="A19" s="161">
        <v>6511</v>
      </c>
      <c r="B19" s="160"/>
      <c r="C19" s="160"/>
      <c r="D19" s="160"/>
      <c r="E19" s="160"/>
      <c r="F19" s="160"/>
      <c r="G19" s="160"/>
      <c r="H19" s="160"/>
      <c r="I19" s="160"/>
      <c r="J19" s="162">
        <f t="shared" si="2"/>
        <v>0</v>
      </c>
    </row>
    <row r="20" spans="1:10" s="2" customFormat="1" ht="12.75" customHeight="1">
      <c r="A20" s="161">
        <v>6513</v>
      </c>
      <c r="B20" s="160"/>
      <c r="C20" s="160"/>
      <c r="D20" s="160"/>
      <c r="E20" s="160"/>
      <c r="F20" s="160"/>
      <c r="G20" s="160"/>
      <c r="H20" s="160"/>
      <c r="I20" s="160"/>
      <c r="J20" s="162">
        <f t="shared" si="2"/>
        <v>0</v>
      </c>
    </row>
    <row r="21" spans="1:10" s="2" customFormat="1" ht="12.75" customHeight="1">
      <c r="A21" s="161">
        <v>6514</v>
      </c>
      <c r="B21" s="160"/>
      <c r="C21" s="160"/>
      <c r="D21" s="160"/>
      <c r="E21" s="160"/>
      <c r="F21" s="160"/>
      <c r="G21" s="160"/>
      <c r="H21" s="160"/>
      <c r="I21" s="160"/>
      <c r="J21" s="162">
        <f t="shared" si="2"/>
        <v>0</v>
      </c>
    </row>
    <row r="22" spans="1:10" s="2" customFormat="1" ht="12.75">
      <c r="A22" s="149">
        <v>652</v>
      </c>
      <c r="B22" s="150">
        <f>SUM(B23)</f>
        <v>0</v>
      </c>
      <c r="C22" s="150">
        <f aca="true" t="shared" si="3" ref="C22:I22">SUM(C23)</f>
        <v>0</v>
      </c>
      <c r="D22" s="150">
        <f t="shared" si="3"/>
        <v>0</v>
      </c>
      <c r="E22" s="150">
        <f t="shared" si="3"/>
        <v>216978</v>
      </c>
      <c r="F22" s="150">
        <f t="shared" si="3"/>
        <v>10502</v>
      </c>
      <c r="G22" s="150">
        <f t="shared" si="3"/>
        <v>0</v>
      </c>
      <c r="H22" s="150">
        <f t="shared" si="3"/>
        <v>0</v>
      </c>
      <c r="I22" s="150">
        <f t="shared" si="3"/>
        <v>0</v>
      </c>
      <c r="J22" s="152">
        <f t="shared" si="2"/>
        <v>227480</v>
      </c>
    </row>
    <row r="23" spans="1:10" s="2" customFormat="1" ht="12.75">
      <c r="A23" s="163">
        <v>6526</v>
      </c>
      <c r="B23" s="164"/>
      <c r="C23" s="164"/>
      <c r="D23" s="164"/>
      <c r="E23" s="164">
        <v>216978</v>
      </c>
      <c r="F23" s="164">
        <v>10502</v>
      </c>
      <c r="G23" s="164"/>
      <c r="H23" s="164"/>
      <c r="I23" s="164"/>
      <c r="J23" s="162">
        <f t="shared" si="2"/>
        <v>227480</v>
      </c>
    </row>
    <row r="24" spans="1:10" s="2" customFormat="1" ht="12.75">
      <c r="A24" s="149">
        <v>653</v>
      </c>
      <c r="B24" s="150">
        <f>SUM(B25:B26)</f>
        <v>0</v>
      </c>
      <c r="C24" s="150">
        <f aca="true" t="shared" si="4" ref="C24:I24">SUM(C25:C26)</f>
        <v>0</v>
      </c>
      <c r="D24" s="150">
        <f t="shared" si="4"/>
        <v>0</v>
      </c>
      <c r="E24" s="150">
        <f t="shared" si="4"/>
        <v>0</v>
      </c>
      <c r="F24" s="150">
        <f t="shared" si="4"/>
        <v>0</v>
      </c>
      <c r="G24" s="150">
        <f t="shared" si="4"/>
        <v>0</v>
      </c>
      <c r="H24" s="150">
        <f t="shared" si="4"/>
        <v>0</v>
      </c>
      <c r="I24" s="150">
        <f t="shared" si="4"/>
        <v>0</v>
      </c>
      <c r="J24" s="152">
        <f t="shared" si="2"/>
        <v>0</v>
      </c>
    </row>
    <row r="25" spans="1:10" s="2" customFormat="1" ht="12.75">
      <c r="A25" s="163">
        <v>6531</v>
      </c>
      <c r="B25" s="164"/>
      <c r="C25" s="164"/>
      <c r="D25" s="164"/>
      <c r="E25" s="164"/>
      <c r="F25" s="164"/>
      <c r="G25" s="164"/>
      <c r="H25" s="164"/>
      <c r="I25" s="164"/>
      <c r="J25" s="162">
        <f t="shared" si="2"/>
        <v>0</v>
      </c>
    </row>
    <row r="26" spans="1:10" s="2" customFormat="1" ht="12.75">
      <c r="A26" s="163">
        <v>6532</v>
      </c>
      <c r="B26" s="164"/>
      <c r="C26" s="164"/>
      <c r="D26" s="164"/>
      <c r="E26" s="164"/>
      <c r="F26" s="164"/>
      <c r="G26" s="164"/>
      <c r="H26" s="164"/>
      <c r="I26" s="164"/>
      <c r="J26" s="162">
        <f t="shared" si="2"/>
        <v>0</v>
      </c>
    </row>
    <row r="27" spans="1:10" s="2" customFormat="1" ht="12.75">
      <c r="A27" s="149">
        <v>661</v>
      </c>
      <c r="B27" s="150">
        <f>SUM(B28:B29)</f>
        <v>0</v>
      </c>
      <c r="C27" s="150">
        <f aca="true" t="shared" si="5" ref="C27:I27">SUM(C28:C29)</f>
        <v>0</v>
      </c>
      <c r="D27" s="150">
        <f t="shared" si="5"/>
        <v>37517</v>
      </c>
      <c r="E27" s="150">
        <f t="shared" si="5"/>
        <v>0</v>
      </c>
      <c r="F27" s="150">
        <f t="shared" si="5"/>
        <v>0</v>
      </c>
      <c r="G27" s="150">
        <f t="shared" si="5"/>
        <v>0</v>
      </c>
      <c r="H27" s="150">
        <f t="shared" si="5"/>
        <v>0</v>
      </c>
      <c r="I27" s="150">
        <f t="shared" si="5"/>
        <v>0</v>
      </c>
      <c r="J27" s="152">
        <f t="shared" si="2"/>
        <v>37517</v>
      </c>
    </row>
    <row r="28" spans="1:10" s="2" customFormat="1" ht="12.75">
      <c r="A28" s="163">
        <v>6614</v>
      </c>
      <c r="B28" s="164"/>
      <c r="C28" s="164"/>
      <c r="D28" s="164">
        <v>1123</v>
      </c>
      <c r="E28" s="164"/>
      <c r="F28" s="164"/>
      <c r="G28" s="164"/>
      <c r="H28" s="164"/>
      <c r="I28" s="164"/>
      <c r="J28" s="162">
        <f t="shared" si="2"/>
        <v>1123</v>
      </c>
    </row>
    <row r="29" spans="1:10" s="2" customFormat="1" ht="12.75">
      <c r="A29" s="163">
        <v>6615</v>
      </c>
      <c r="B29" s="164"/>
      <c r="C29" s="164"/>
      <c r="D29" s="164">
        <v>36394</v>
      </c>
      <c r="E29" s="164"/>
      <c r="F29" s="164"/>
      <c r="G29" s="164"/>
      <c r="H29" s="164"/>
      <c r="I29" s="164"/>
      <c r="J29" s="162">
        <f t="shared" si="2"/>
        <v>36394</v>
      </c>
    </row>
    <row r="30" spans="1:10" s="2" customFormat="1" ht="12.75">
      <c r="A30" s="149">
        <v>663</v>
      </c>
      <c r="B30" s="150">
        <f>SUM(B31:B32)</f>
        <v>0</v>
      </c>
      <c r="C30" s="150">
        <f aca="true" t="shared" si="6" ref="C30:I30">SUM(C31:C32)</f>
        <v>0</v>
      </c>
      <c r="D30" s="150">
        <f t="shared" si="6"/>
        <v>0</v>
      </c>
      <c r="E30" s="150">
        <f t="shared" si="6"/>
        <v>0</v>
      </c>
      <c r="F30" s="150">
        <f t="shared" si="6"/>
        <v>0</v>
      </c>
      <c r="G30" s="150">
        <f t="shared" si="6"/>
        <v>35340</v>
      </c>
      <c r="H30" s="150">
        <f t="shared" si="6"/>
        <v>0</v>
      </c>
      <c r="I30" s="150">
        <f t="shared" si="6"/>
        <v>0</v>
      </c>
      <c r="J30" s="152">
        <f t="shared" si="2"/>
        <v>35340</v>
      </c>
    </row>
    <row r="31" spans="1:10" s="2" customFormat="1" ht="12.75">
      <c r="A31" s="163">
        <v>6631</v>
      </c>
      <c r="B31" s="164"/>
      <c r="C31" s="164"/>
      <c r="D31" s="164"/>
      <c r="E31" s="164"/>
      <c r="F31" s="164"/>
      <c r="G31" s="164">
        <v>14040</v>
      </c>
      <c r="H31" s="164"/>
      <c r="I31" s="164"/>
      <c r="J31" s="162">
        <f t="shared" si="2"/>
        <v>14040</v>
      </c>
    </row>
    <row r="32" spans="1:10" s="2" customFormat="1" ht="12.75">
      <c r="A32" s="163">
        <v>6632</v>
      </c>
      <c r="B32" s="164"/>
      <c r="C32" s="164"/>
      <c r="D32" s="164"/>
      <c r="E32" s="164"/>
      <c r="F32" s="164"/>
      <c r="G32" s="164">
        <v>21300</v>
      </c>
      <c r="H32" s="164"/>
      <c r="I32" s="164"/>
      <c r="J32" s="162">
        <f t="shared" si="2"/>
        <v>21300</v>
      </c>
    </row>
    <row r="33" spans="1:10" s="2" customFormat="1" ht="12.75">
      <c r="A33" s="149">
        <v>671</v>
      </c>
      <c r="B33" s="150">
        <f>SUM(B34:B36)</f>
        <v>776869</v>
      </c>
      <c r="C33" s="150">
        <f aca="true" t="shared" si="7" ref="C33:I33">SUM(C34:C36)</f>
        <v>24720</v>
      </c>
      <c r="D33" s="150">
        <f t="shared" si="7"/>
        <v>0</v>
      </c>
      <c r="E33" s="150">
        <f t="shared" si="7"/>
        <v>0</v>
      </c>
      <c r="F33" s="150">
        <f t="shared" si="7"/>
        <v>0</v>
      </c>
      <c r="G33" s="150">
        <f t="shared" si="7"/>
        <v>0</v>
      </c>
      <c r="H33" s="150">
        <f t="shared" si="7"/>
        <v>0</v>
      </c>
      <c r="I33" s="150">
        <f t="shared" si="7"/>
        <v>0</v>
      </c>
      <c r="J33" s="152">
        <f t="shared" si="2"/>
        <v>801589</v>
      </c>
    </row>
    <row r="34" spans="1:10" s="2" customFormat="1" ht="12.75">
      <c r="A34" s="163">
        <v>6711</v>
      </c>
      <c r="B34" s="164">
        <v>775769</v>
      </c>
      <c r="C34" s="164">
        <v>24720</v>
      </c>
      <c r="D34" s="164"/>
      <c r="E34" s="164"/>
      <c r="F34" s="164"/>
      <c r="G34" s="164"/>
      <c r="H34" s="164"/>
      <c r="I34" s="164"/>
      <c r="J34" s="162">
        <f t="shared" si="2"/>
        <v>800489</v>
      </c>
    </row>
    <row r="35" spans="1:10" s="2" customFormat="1" ht="12.75">
      <c r="A35" s="163">
        <v>6712</v>
      </c>
      <c r="B35" s="164">
        <v>1100</v>
      </c>
      <c r="C35" s="164"/>
      <c r="D35" s="164"/>
      <c r="E35" s="164"/>
      <c r="F35" s="164"/>
      <c r="G35" s="164"/>
      <c r="H35" s="164"/>
      <c r="I35" s="164"/>
      <c r="J35" s="162">
        <f t="shared" si="2"/>
        <v>1100</v>
      </c>
    </row>
    <row r="36" spans="1:10" s="2" customFormat="1" ht="12.75">
      <c r="A36" s="163">
        <v>6713</v>
      </c>
      <c r="B36" s="164"/>
      <c r="C36" s="164"/>
      <c r="D36" s="164"/>
      <c r="E36" s="164"/>
      <c r="F36" s="164"/>
      <c r="G36" s="164"/>
      <c r="H36" s="164"/>
      <c r="I36" s="164"/>
      <c r="J36" s="162">
        <f t="shared" si="2"/>
        <v>0</v>
      </c>
    </row>
    <row r="37" spans="1:10" s="2" customFormat="1" ht="12.75">
      <c r="A37" s="149">
        <v>673</v>
      </c>
      <c r="B37" s="150">
        <f>SUM(B38)</f>
        <v>0</v>
      </c>
      <c r="C37" s="150">
        <f aca="true" t="shared" si="8" ref="C37:I37">SUM(C38)</f>
        <v>0</v>
      </c>
      <c r="D37" s="150">
        <f t="shared" si="8"/>
        <v>0</v>
      </c>
      <c r="E37" s="150">
        <f t="shared" si="8"/>
        <v>0</v>
      </c>
      <c r="F37" s="150">
        <f t="shared" si="8"/>
        <v>0</v>
      </c>
      <c r="G37" s="150">
        <f t="shared" si="8"/>
        <v>0</v>
      </c>
      <c r="H37" s="150">
        <f t="shared" si="8"/>
        <v>0</v>
      </c>
      <c r="I37" s="150">
        <f t="shared" si="8"/>
        <v>0</v>
      </c>
      <c r="J37" s="152">
        <f t="shared" si="2"/>
        <v>0</v>
      </c>
    </row>
    <row r="38" spans="1:10" s="2" customFormat="1" ht="12.75">
      <c r="A38" s="163">
        <v>6731</v>
      </c>
      <c r="B38" s="164"/>
      <c r="C38" s="164"/>
      <c r="D38" s="164"/>
      <c r="E38" s="164"/>
      <c r="F38" s="164"/>
      <c r="G38" s="164"/>
      <c r="H38" s="164"/>
      <c r="I38" s="164"/>
      <c r="J38" s="162">
        <f t="shared" si="2"/>
        <v>0</v>
      </c>
    </row>
    <row r="39" spans="1:10" s="2" customFormat="1" ht="12.75">
      <c r="A39" s="149">
        <v>922</v>
      </c>
      <c r="B39" s="150">
        <f>SUM(B40:B41)</f>
        <v>0</v>
      </c>
      <c r="C39" s="150">
        <f aca="true" t="shared" si="9" ref="C39:I39">SUM(C40:C41)</f>
        <v>0</v>
      </c>
      <c r="D39" s="150">
        <f t="shared" si="9"/>
        <v>0</v>
      </c>
      <c r="E39" s="150">
        <f t="shared" si="9"/>
        <v>0</v>
      </c>
      <c r="F39" s="150">
        <f t="shared" si="9"/>
        <v>44465</v>
      </c>
      <c r="G39" s="150">
        <f t="shared" si="9"/>
        <v>0</v>
      </c>
      <c r="H39" s="150">
        <f t="shared" si="9"/>
        <v>0</v>
      </c>
      <c r="I39" s="150">
        <f t="shared" si="9"/>
        <v>0</v>
      </c>
      <c r="J39" s="152">
        <f t="shared" si="2"/>
        <v>44465</v>
      </c>
    </row>
    <row r="40" spans="1:10" s="2" customFormat="1" ht="12.75">
      <c r="A40" s="165">
        <v>9221</v>
      </c>
      <c r="B40" s="166"/>
      <c r="C40" s="166"/>
      <c r="D40" s="167"/>
      <c r="E40" s="167"/>
      <c r="F40" s="167">
        <v>44465</v>
      </c>
      <c r="G40" s="167"/>
      <c r="H40" s="168"/>
      <c r="I40" s="168"/>
      <c r="J40" s="162">
        <f t="shared" si="2"/>
        <v>44465</v>
      </c>
    </row>
    <row r="41" spans="1:10" s="2" customFormat="1" ht="12.75">
      <c r="A41" s="165">
        <v>9222</v>
      </c>
      <c r="B41" s="166"/>
      <c r="C41" s="166"/>
      <c r="D41" s="167"/>
      <c r="E41" s="167"/>
      <c r="F41" s="167"/>
      <c r="G41" s="167"/>
      <c r="H41" s="168"/>
      <c r="I41" s="168"/>
      <c r="J41" s="162">
        <f t="shared" si="2"/>
        <v>0</v>
      </c>
    </row>
    <row r="42" spans="1:10" s="2" customFormat="1" ht="13.5" thickBot="1">
      <c r="A42" s="79"/>
      <c r="B42" s="154"/>
      <c r="C42" s="154"/>
      <c r="D42" s="155"/>
      <c r="E42" s="155"/>
      <c r="F42" s="155"/>
      <c r="G42" s="155"/>
      <c r="H42" s="156"/>
      <c r="I42" s="156"/>
      <c r="J42" s="153">
        <f t="shared" si="2"/>
        <v>0</v>
      </c>
    </row>
    <row r="43" spans="1:10" s="2" customFormat="1" ht="30" customHeight="1" thickBot="1">
      <c r="A43" s="8" t="s">
        <v>17</v>
      </c>
      <c r="B43" s="157">
        <f>SUM(B6,B9,B12,B15,B18,B22,B24,B27,B30,B33,B37,B39)</f>
        <v>776869</v>
      </c>
      <c r="C43" s="157">
        <f aca="true" t="shared" si="10" ref="C43:I43">SUM(C6,C9,C12,C15,C18,C22,C24,C27,C30,C33,C37,C39)</f>
        <v>24720</v>
      </c>
      <c r="D43" s="157">
        <f t="shared" si="10"/>
        <v>37517</v>
      </c>
      <c r="E43" s="157">
        <f t="shared" si="10"/>
        <v>216978</v>
      </c>
      <c r="F43" s="157">
        <f t="shared" si="10"/>
        <v>5991858</v>
      </c>
      <c r="G43" s="157">
        <f t="shared" si="10"/>
        <v>35340</v>
      </c>
      <c r="H43" s="157">
        <f t="shared" si="10"/>
        <v>0</v>
      </c>
      <c r="I43" s="157">
        <f t="shared" si="10"/>
        <v>0</v>
      </c>
      <c r="J43" s="157">
        <f>SUM(J6,J9,J12,J15,J18,J22,J24,J27,J30,J33,J37,J39)</f>
        <v>7083282</v>
      </c>
    </row>
    <row r="44" spans="1:10" s="2" customFormat="1" ht="28.5" customHeight="1" thickBot="1">
      <c r="A44" s="8" t="s">
        <v>37</v>
      </c>
      <c r="B44" s="263">
        <f>B43+C43+D43+E43+F43+G43+H43+I43</f>
        <v>7083282</v>
      </c>
      <c r="C44" s="264"/>
      <c r="D44" s="264"/>
      <c r="E44" s="264"/>
      <c r="F44" s="264"/>
      <c r="G44" s="264"/>
      <c r="H44" s="264"/>
      <c r="I44" s="264"/>
      <c r="J44" s="265"/>
    </row>
    <row r="45" spans="1:10" ht="13.5" thickBot="1">
      <c r="A45" s="4"/>
      <c r="B45" s="4"/>
      <c r="C45" s="4"/>
      <c r="D45" s="4"/>
      <c r="E45" s="5"/>
      <c r="F45" s="9"/>
      <c r="I45" s="7"/>
      <c r="J45" s="7"/>
    </row>
    <row r="46" spans="1:10" ht="26.25" customHeight="1" thickBot="1">
      <c r="A46" s="59" t="s">
        <v>9</v>
      </c>
      <c r="B46" s="267" t="s">
        <v>42</v>
      </c>
      <c r="C46" s="268"/>
      <c r="D46" s="269"/>
      <c r="E46" s="269"/>
      <c r="F46" s="269"/>
      <c r="G46" s="269"/>
      <c r="H46" s="269"/>
      <c r="I46" s="270"/>
      <c r="J46" s="138"/>
    </row>
    <row r="47" spans="1:10" ht="99" customHeight="1" thickBot="1">
      <c r="A47" s="60" t="s">
        <v>52</v>
      </c>
      <c r="B47" s="74" t="s">
        <v>10</v>
      </c>
      <c r="C47" s="74" t="s">
        <v>150</v>
      </c>
      <c r="D47" s="75" t="s">
        <v>11</v>
      </c>
      <c r="E47" s="75" t="s">
        <v>12</v>
      </c>
      <c r="F47" s="75" t="s">
        <v>13</v>
      </c>
      <c r="G47" s="75" t="s">
        <v>14</v>
      </c>
      <c r="H47" s="75" t="s">
        <v>35</v>
      </c>
      <c r="I47" s="76" t="s">
        <v>16</v>
      </c>
      <c r="J47" s="139"/>
    </row>
    <row r="48" spans="1:10" ht="12.75">
      <c r="A48" s="77">
        <v>63</v>
      </c>
      <c r="B48" s="158">
        <f>SUM(B6,B9,B12,B15)</f>
        <v>0</v>
      </c>
      <c r="C48" s="158">
        <f aca="true" t="shared" si="11" ref="C48:I48">SUM(C6,C9,C12,C15)</f>
        <v>0</v>
      </c>
      <c r="D48" s="158">
        <f t="shared" si="11"/>
        <v>0</v>
      </c>
      <c r="E48" s="158">
        <f t="shared" si="11"/>
        <v>0</v>
      </c>
      <c r="F48" s="158">
        <f t="shared" si="11"/>
        <v>5936891</v>
      </c>
      <c r="G48" s="158">
        <f t="shared" si="11"/>
        <v>0</v>
      </c>
      <c r="H48" s="158">
        <f t="shared" si="11"/>
        <v>0</v>
      </c>
      <c r="I48" s="158">
        <f t="shared" si="11"/>
        <v>0</v>
      </c>
      <c r="J48" s="140"/>
    </row>
    <row r="49" spans="1:10" ht="12.75">
      <c r="A49" s="78">
        <v>65</v>
      </c>
      <c r="B49" s="151">
        <f>SUM(B18,B22,B24)</f>
        <v>0</v>
      </c>
      <c r="C49" s="151">
        <f aca="true" t="shared" si="12" ref="C49:I49">SUM(C18,C22,C24)</f>
        <v>0</v>
      </c>
      <c r="D49" s="151">
        <f t="shared" si="12"/>
        <v>0</v>
      </c>
      <c r="E49" s="151">
        <f t="shared" si="12"/>
        <v>216978</v>
      </c>
      <c r="F49" s="151">
        <f t="shared" si="12"/>
        <v>10502</v>
      </c>
      <c r="G49" s="151">
        <f t="shared" si="12"/>
        <v>0</v>
      </c>
      <c r="H49" s="151">
        <f t="shared" si="12"/>
        <v>0</v>
      </c>
      <c r="I49" s="151">
        <f t="shared" si="12"/>
        <v>0</v>
      </c>
      <c r="J49" s="141"/>
    </row>
    <row r="50" spans="1:10" ht="12.75">
      <c r="A50" s="78">
        <v>66</v>
      </c>
      <c r="B50" s="151">
        <f>SUM(B27,B30)</f>
        <v>0</v>
      </c>
      <c r="C50" s="151">
        <f aca="true" t="shared" si="13" ref="C50:I50">SUM(C27,C30)</f>
        <v>0</v>
      </c>
      <c r="D50" s="151">
        <f t="shared" si="13"/>
        <v>37517</v>
      </c>
      <c r="E50" s="151">
        <f t="shared" si="13"/>
        <v>0</v>
      </c>
      <c r="F50" s="151">
        <f t="shared" si="13"/>
        <v>0</v>
      </c>
      <c r="G50" s="151">
        <f t="shared" si="13"/>
        <v>35340</v>
      </c>
      <c r="H50" s="151">
        <f t="shared" si="13"/>
        <v>0</v>
      </c>
      <c r="I50" s="151">
        <f t="shared" si="13"/>
        <v>0</v>
      </c>
      <c r="J50" s="141"/>
    </row>
    <row r="51" spans="1:10" ht="12.75">
      <c r="A51" s="78">
        <v>67</v>
      </c>
      <c r="B51" s="151">
        <f>SUM(B33,B37)</f>
        <v>776869</v>
      </c>
      <c r="C51" s="151">
        <f aca="true" t="shared" si="14" ref="C51:I51">SUM(C33,C37)</f>
        <v>24720</v>
      </c>
      <c r="D51" s="151">
        <f t="shared" si="14"/>
        <v>0</v>
      </c>
      <c r="E51" s="151">
        <f t="shared" si="14"/>
        <v>0</v>
      </c>
      <c r="F51" s="151">
        <f t="shared" si="14"/>
        <v>0</v>
      </c>
      <c r="G51" s="151">
        <f t="shared" si="14"/>
        <v>0</v>
      </c>
      <c r="H51" s="151">
        <f t="shared" si="14"/>
        <v>0</v>
      </c>
      <c r="I51" s="151">
        <f t="shared" si="14"/>
        <v>0</v>
      </c>
      <c r="J51" s="141"/>
    </row>
    <row r="52" spans="1:10" ht="13.5" thickBot="1">
      <c r="A52" s="78">
        <v>92</v>
      </c>
      <c r="B52" s="151">
        <f>SUM(B39)</f>
        <v>0</v>
      </c>
      <c r="C52" s="151">
        <f aca="true" t="shared" si="15" ref="C52:I52">SUM(C39)</f>
        <v>0</v>
      </c>
      <c r="D52" s="151">
        <f t="shared" si="15"/>
        <v>0</v>
      </c>
      <c r="E52" s="151">
        <f t="shared" si="15"/>
        <v>0</v>
      </c>
      <c r="F52" s="151">
        <f t="shared" si="15"/>
        <v>44465</v>
      </c>
      <c r="G52" s="151">
        <f t="shared" si="15"/>
        <v>0</v>
      </c>
      <c r="H52" s="151">
        <f t="shared" si="15"/>
        <v>0</v>
      </c>
      <c r="I52" s="151">
        <f t="shared" si="15"/>
        <v>0</v>
      </c>
      <c r="J52" s="141"/>
    </row>
    <row r="53" spans="1:10" s="2" customFormat="1" ht="30" customHeight="1" thickBot="1">
      <c r="A53" s="8" t="s">
        <v>17</v>
      </c>
      <c r="B53" s="157">
        <f aca="true" t="shared" si="16" ref="B53:I53">SUM(B48:B52)</f>
        <v>776869</v>
      </c>
      <c r="C53" s="157">
        <f t="shared" si="16"/>
        <v>24720</v>
      </c>
      <c r="D53" s="157">
        <f t="shared" si="16"/>
        <v>37517</v>
      </c>
      <c r="E53" s="157">
        <f t="shared" si="16"/>
        <v>216978</v>
      </c>
      <c r="F53" s="157">
        <f t="shared" si="16"/>
        <v>5991858</v>
      </c>
      <c r="G53" s="157">
        <f t="shared" si="16"/>
        <v>35340</v>
      </c>
      <c r="H53" s="157">
        <f t="shared" si="16"/>
        <v>0</v>
      </c>
      <c r="I53" s="157">
        <f t="shared" si="16"/>
        <v>0</v>
      </c>
      <c r="J53" s="142"/>
    </row>
    <row r="54" spans="1:10" s="2" customFormat="1" ht="28.5" customHeight="1" thickBot="1">
      <c r="A54" s="8" t="s">
        <v>43</v>
      </c>
      <c r="B54" s="256">
        <f>B53+C53+D53+E53+F53+G53+H53+I53</f>
        <v>7083282</v>
      </c>
      <c r="C54" s="257"/>
      <c r="D54" s="257"/>
      <c r="E54" s="257"/>
      <c r="F54" s="257"/>
      <c r="G54" s="257"/>
      <c r="H54" s="257"/>
      <c r="I54" s="258"/>
      <c r="J54" s="143"/>
    </row>
    <row r="55" spans="5:6" ht="9" customHeight="1" thickBot="1">
      <c r="E55" s="11"/>
      <c r="F55" s="12"/>
    </row>
    <row r="56" spans="1:10" ht="26.25" customHeight="1" thickBot="1">
      <c r="A56" s="59" t="s">
        <v>9</v>
      </c>
      <c r="B56" s="271" t="s">
        <v>47</v>
      </c>
      <c r="C56" s="272"/>
      <c r="D56" s="273"/>
      <c r="E56" s="273"/>
      <c r="F56" s="273"/>
      <c r="G56" s="273"/>
      <c r="H56" s="273"/>
      <c r="I56" s="274"/>
      <c r="J56" s="138"/>
    </row>
    <row r="57" spans="1:10" ht="102" customHeight="1" thickBot="1">
      <c r="A57" s="60" t="s">
        <v>52</v>
      </c>
      <c r="B57" s="74" t="s">
        <v>10</v>
      </c>
      <c r="C57" s="145" t="s">
        <v>147</v>
      </c>
      <c r="D57" s="75" t="s">
        <v>11</v>
      </c>
      <c r="E57" s="75" t="s">
        <v>12</v>
      </c>
      <c r="F57" s="75" t="s">
        <v>13</v>
      </c>
      <c r="G57" s="75" t="s">
        <v>14</v>
      </c>
      <c r="H57" s="75" t="s">
        <v>35</v>
      </c>
      <c r="I57" s="76" t="s">
        <v>16</v>
      </c>
      <c r="J57" s="139"/>
    </row>
    <row r="58" spans="1:10" ht="12.75">
      <c r="A58" s="77">
        <v>63</v>
      </c>
      <c r="B58" s="158">
        <f>SUM(B19,B22,B25,B28)</f>
        <v>0</v>
      </c>
      <c r="C58" s="158">
        <f>SUM(C19,C22,C25,C28)</f>
        <v>0</v>
      </c>
      <c r="D58" s="158"/>
      <c r="E58" s="158"/>
      <c r="F58" s="158">
        <v>5936891</v>
      </c>
      <c r="G58" s="158"/>
      <c r="H58" s="158">
        <f>SUM(H19,H22,H25,H28)</f>
        <v>0</v>
      </c>
      <c r="I58" s="158">
        <f>SUM(I19,I22,I25,I28)</f>
        <v>0</v>
      </c>
      <c r="J58" s="140"/>
    </row>
    <row r="59" spans="1:10" ht="12.75">
      <c r="A59" s="78">
        <v>65</v>
      </c>
      <c r="B59" s="151">
        <v>0</v>
      </c>
      <c r="C59" s="151">
        <f>SUM(C31,C35,C37)</f>
        <v>0</v>
      </c>
      <c r="D59" s="151">
        <f>SUM(D31,D35,D37)</f>
        <v>0</v>
      </c>
      <c r="E59" s="151">
        <v>216978</v>
      </c>
      <c r="F59" s="151">
        <f>SUM(F31,F35,F37)</f>
        <v>0</v>
      </c>
      <c r="G59" s="151"/>
      <c r="H59" s="151">
        <f>SUM(H31,H35,H37)</f>
        <v>0</v>
      </c>
      <c r="I59" s="151">
        <f>SUM(I31,I35,I37)</f>
        <v>0</v>
      </c>
      <c r="J59" s="141"/>
    </row>
    <row r="60" spans="1:10" ht="12.75">
      <c r="A60" s="78">
        <v>66</v>
      </c>
      <c r="B60" s="151">
        <f>SUM(B40,B43)</f>
        <v>776869</v>
      </c>
      <c r="C60" s="151">
        <f>SUM(C40,C43)</f>
        <v>24720</v>
      </c>
      <c r="D60" s="151">
        <f>SUM(D40,D43)</f>
        <v>37517</v>
      </c>
      <c r="E60" s="151"/>
      <c r="F60" s="151"/>
      <c r="G60" s="151">
        <f>SUM(G40,G43)</f>
        <v>35340</v>
      </c>
      <c r="H60" s="151">
        <f>SUM(H40,H43)</f>
        <v>0</v>
      </c>
      <c r="I60" s="151">
        <f>SUM(I40,I43)</f>
        <v>0</v>
      </c>
      <c r="J60" s="141"/>
    </row>
    <row r="61" spans="1:10" ht="12.75">
      <c r="A61" s="78">
        <v>67</v>
      </c>
      <c r="B61" s="151">
        <f>SUM(B46,B50)</f>
        <v>0</v>
      </c>
      <c r="C61" s="151">
        <f>SUM(C46,C50)</f>
        <v>0</v>
      </c>
      <c r="D61" s="151"/>
      <c r="E61" s="151">
        <f>SUM(E46,E50)</f>
        <v>0</v>
      </c>
      <c r="F61" s="151">
        <f>SUM(F46,F50)</f>
        <v>0</v>
      </c>
      <c r="G61" s="151"/>
      <c r="H61" s="151">
        <f>SUM(H46,H50)</f>
        <v>0</v>
      </c>
      <c r="I61" s="151">
        <f>SUM(I46,I50)</f>
        <v>0</v>
      </c>
      <c r="J61" s="141"/>
    </row>
    <row r="62" spans="1:10" ht="13.5" thickBot="1">
      <c r="A62" s="78">
        <v>92</v>
      </c>
      <c r="B62" s="151">
        <f aca="true" t="shared" si="17" ref="B62:I62">SUM(B52)</f>
        <v>0</v>
      </c>
      <c r="C62" s="151">
        <f t="shared" si="17"/>
        <v>0</v>
      </c>
      <c r="D62" s="151">
        <f t="shared" si="17"/>
        <v>0</v>
      </c>
      <c r="E62" s="151">
        <f t="shared" si="17"/>
        <v>0</v>
      </c>
      <c r="F62" s="151">
        <f t="shared" si="17"/>
        <v>44465</v>
      </c>
      <c r="G62" s="151">
        <f t="shared" si="17"/>
        <v>0</v>
      </c>
      <c r="H62" s="151">
        <f t="shared" si="17"/>
        <v>0</v>
      </c>
      <c r="I62" s="151">
        <f t="shared" si="17"/>
        <v>0</v>
      </c>
      <c r="J62" s="141"/>
    </row>
    <row r="63" spans="1:10" s="2" customFormat="1" ht="30" customHeight="1" thickBot="1">
      <c r="A63" s="8" t="s">
        <v>17</v>
      </c>
      <c r="B63" s="157">
        <f aca="true" t="shared" si="18" ref="B63:I63">SUM(B58:B62)</f>
        <v>776869</v>
      </c>
      <c r="C63" s="157">
        <f t="shared" si="18"/>
        <v>24720</v>
      </c>
      <c r="D63" s="157">
        <f t="shared" si="18"/>
        <v>37517</v>
      </c>
      <c r="E63" s="157">
        <f t="shared" si="18"/>
        <v>216978</v>
      </c>
      <c r="F63" s="157">
        <f t="shared" si="18"/>
        <v>5981356</v>
      </c>
      <c r="G63" s="157">
        <f t="shared" si="18"/>
        <v>35340</v>
      </c>
      <c r="H63" s="157">
        <f t="shared" si="18"/>
        <v>0</v>
      </c>
      <c r="I63" s="157">
        <f t="shared" si="18"/>
        <v>0</v>
      </c>
      <c r="J63" s="142"/>
    </row>
    <row r="64" spans="1:10" s="2" customFormat="1" ht="28.5" customHeight="1" thickBot="1">
      <c r="A64" s="8" t="s">
        <v>48</v>
      </c>
      <c r="B64" s="256">
        <f>B63+C63+D63+E63+F63+G63+H63+I63</f>
        <v>7072780</v>
      </c>
      <c r="C64" s="257"/>
      <c r="D64" s="257"/>
      <c r="E64" s="257"/>
      <c r="F64" s="257"/>
      <c r="G64" s="257"/>
      <c r="H64" s="257"/>
      <c r="I64" s="258"/>
      <c r="J64" s="143"/>
    </row>
    <row r="65" spans="4:6" ht="13.5" customHeight="1">
      <c r="D65" s="13"/>
      <c r="E65" s="11"/>
      <c r="F65" s="14"/>
    </row>
    <row r="66" spans="4:6" ht="13.5" customHeight="1">
      <c r="D66" s="13"/>
      <c r="E66" s="15"/>
      <c r="F66" s="16"/>
    </row>
    <row r="67" spans="5:6" ht="13.5" customHeight="1">
      <c r="E67" s="17"/>
      <c r="F67" s="18"/>
    </row>
    <row r="68" spans="5:6" ht="13.5" customHeight="1">
      <c r="E68" s="19"/>
      <c r="F68" s="20"/>
    </row>
    <row r="69" spans="5:6" ht="13.5" customHeight="1">
      <c r="E69" s="11"/>
      <c r="F69" s="12"/>
    </row>
    <row r="70" spans="4:6" ht="28.5" customHeight="1">
      <c r="D70" s="13"/>
      <c r="E70" s="11"/>
      <c r="F70" s="21"/>
    </row>
    <row r="71" spans="4:6" ht="13.5" customHeight="1">
      <c r="D71" s="13"/>
      <c r="E71" s="11"/>
      <c r="F71" s="16"/>
    </row>
    <row r="72" spans="5:6" ht="13.5" customHeight="1">
      <c r="E72" s="11"/>
      <c r="F72" s="12"/>
    </row>
    <row r="73" spans="5:6" ht="13.5" customHeight="1">
      <c r="E73" s="11"/>
      <c r="F73" s="20"/>
    </row>
    <row r="74" spans="5:6" ht="13.5" customHeight="1">
      <c r="E74" s="11"/>
      <c r="F74" s="12"/>
    </row>
    <row r="75" spans="5:6" ht="22.5" customHeight="1">
      <c r="E75" s="11"/>
      <c r="F75" s="22"/>
    </row>
    <row r="76" spans="5:6" ht="13.5" customHeight="1">
      <c r="E76" s="17"/>
      <c r="F76" s="18"/>
    </row>
    <row r="77" spans="2:6" ht="13.5" customHeight="1">
      <c r="B77" s="13"/>
      <c r="C77" s="13"/>
      <c r="E77" s="17"/>
      <c r="F77" s="23"/>
    </row>
    <row r="78" spans="4:6" ht="13.5" customHeight="1">
      <c r="D78" s="13"/>
      <c r="E78" s="17"/>
      <c r="F78" s="24"/>
    </row>
    <row r="79" spans="4:6" ht="13.5" customHeight="1">
      <c r="D79" s="13"/>
      <c r="E79" s="19"/>
      <c r="F79" s="16"/>
    </row>
    <row r="80" spans="5:6" ht="13.5" customHeight="1">
      <c r="E80" s="11"/>
      <c r="F80" s="12"/>
    </row>
    <row r="81" spans="2:6" ht="13.5" customHeight="1">
      <c r="B81" s="13"/>
      <c r="C81" s="13"/>
      <c r="E81" s="11"/>
      <c r="F81" s="14"/>
    </row>
    <row r="82" spans="4:6" ht="13.5" customHeight="1">
      <c r="D82" s="13"/>
      <c r="E82" s="11"/>
      <c r="F82" s="23"/>
    </row>
    <row r="83" spans="4:6" ht="13.5" customHeight="1">
      <c r="D83" s="13"/>
      <c r="E83" s="19"/>
      <c r="F83" s="16"/>
    </row>
    <row r="84" spans="5:6" ht="13.5" customHeight="1">
      <c r="E84" s="17"/>
      <c r="F84" s="12"/>
    </row>
    <row r="85" spans="4:6" ht="13.5" customHeight="1">
      <c r="D85" s="13"/>
      <c r="E85" s="17"/>
      <c r="F85" s="23"/>
    </row>
    <row r="86" spans="5:6" ht="22.5" customHeight="1">
      <c r="E86" s="19"/>
      <c r="F86" s="22"/>
    </row>
    <row r="87" spans="5:6" ht="13.5" customHeight="1">
      <c r="E87" s="11"/>
      <c r="F87" s="12"/>
    </row>
    <row r="88" spans="5:6" ht="13.5" customHeight="1">
      <c r="E88" s="19"/>
      <c r="F88" s="16"/>
    </row>
    <row r="89" spans="5:6" ht="13.5" customHeight="1">
      <c r="E89" s="11"/>
      <c r="F89" s="12"/>
    </row>
    <row r="90" spans="5:6" ht="13.5" customHeight="1">
      <c r="E90" s="11"/>
      <c r="F90" s="12"/>
    </row>
    <row r="91" spans="1:6" ht="13.5" customHeight="1">
      <c r="A91" s="13"/>
      <c r="E91" s="25"/>
      <c r="F91" s="23"/>
    </row>
    <row r="92" spans="2:6" ht="13.5" customHeight="1">
      <c r="B92" s="13"/>
      <c r="C92" s="13"/>
      <c r="D92" s="13"/>
      <c r="E92" s="26"/>
      <c r="F92" s="23"/>
    </row>
    <row r="93" spans="2:6" ht="13.5" customHeight="1">
      <c r="B93" s="13"/>
      <c r="C93" s="13"/>
      <c r="D93" s="13"/>
      <c r="E93" s="26"/>
      <c r="F93" s="14"/>
    </row>
    <row r="94" spans="2:6" ht="13.5" customHeight="1">
      <c r="B94" s="13"/>
      <c r="C94" s="13"/>
      <c r="D94" s="13"/>
      <c r="E94" s="19"/>
      <c r="F94" s="20"/>
    </row>
    <row r="95" spans="5:6" ht="12.75">
      <c r="E95" s="11"/>
      <c r="F95" s="12"/>
    </row>
    <row r="96" spans="2:6" ht="12.75">
      <c r="B96" s="13"/>
      <c r="C96" s="13"/>
      <c r="E96" s="11"/>
      <c r="F96" s="23"/>
    </row>
    <row r="97" spans="4:6" ht="12.75">
      <c r="D97" s="13"/>
      <c r="E97" s="11"/>
      <c r="F97" s="14"/>
    </row>
    <row r="98" spans="4:6" ht="12.75">
      <c r="D98" s="13"/>
      <c r="E98" s="19"/>
      <c r="F98" s="16"/>
    </row>
    <row r="99" spans="5:6" ht="12.75">
      <c r="E99" s="11"/>
      <c r="F99" s="12"/>
    </row>
    <row r="100" spans="5:6" ht="12.75">
      <c r="E100" s="11"/>
      <c r="F100" s="12"/>
    </row>
    <row r="101" spans="5:6" ht="12.75">
      <c r="E101" s="27"/>
      <c r="F101" s="28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5:6" ht="12.75">
      <c r="E105" s="19"/>
      <c r="F105" s="16"/>
    </row>
    <row r="106" spans="5:6" ht="12.75">
      <c r="E106" s="11"/>
      <c r="F106" s="12"/>
    </row>
    <row r="107" spans="5:6" ht="12.75">
      <c r="E107" s="19"/>
      <c r="F107" s="16"/>
    </row>
    <row r="108" spans="5:6" ht="12.75">
      <c r="E108" s="11"/>
      <c r="F108" s="12"/>
    </row>
    <row r="109" spans="5:6" ht="12.75">
      <c r="E109" s="11"/>
      <c r="F109" s="12"/>
    </row>
    <row r="110" spans="5:6" ht="12.75">
      <c r="E110" s="11"/>
      <c r="F110" s="12"/>
    </row>
    <row r="111" spans="5:6" ht="12.75">
      <c r="E111" s="11"/>
      <c r="F111" s="12"/>
    </row>
    <row r="112" spans="1:6" ht="28.5" customHeight="1">
      <c r="A112" s="29"/>
      <c r="B112" s="29"/>
      <c r="C112" s="29"/>
      <c r="D112" s="29"/>
      <c r="E112" s="30"/>
      <c r="F112" s="31"/>
    </row>
    <row r="113" spans="4:6" ht="12.75">
      <c r="D113" s="13"/>
      <c r="E113" s="11"/>
      <c r="F113" s="14"/>
    </row>
    <row r="114" spans="5:6" ht="12.75">
      <c r="E114" s="32"/>
      <c r="F114" s="33"/>
    </row>
    <row r="115" spans="5:6" ht="12.75">
      <c r="E115" s="11"/>
      <c r="F115" s="12"/>
    </row>
    <row r="116" spans="5:6" ht="12.75">
      <c r="E116" s="27"/>
      <c r="F116" s="28"/>
    </row>
    <row r="117" spans="5:6" ht="12.75">
      <c r="E117" s="27"/>
      <c r="F117" s="28"/>
    </row>
    <row r="118" spans="5:6" ht="12.75">
      <c r="E118" s="11"/>
      <c r="F118" s="12"/>
    </row>
    <row r="119" spans="5:6" ht="12.75">
      <c r="E119" s="19"/>
      <c r="F119" s="16"/>
    </row>
    <row r="120" spans="5:6" ht="12.75">
      <c r="E120" s="11"/>
      <c r="F120" s="12"/>
    </row>
    <row r="121" spans="5:6" ht="12.75">
      <c r="E121" s="11"/>
      <c r="F121" s="12"/>
    </row>
    <row r="122" spans="5:6" ht="12.75">
      <c r="E122" s="19"/>
      <c r="F122" s="16"/>
    </row>
    <row r="123" spans="5:6" ht="12.75">
      <c r="E123" s="11"/>
      <c r="F123" s="12"/>
    </row>
    <row r="124" spans="5:6" ht="12.75">
      <c r="E124" s="27"/>
      <c r="F124" s="28"/>
    </row>
    <row r="125" spans="5:6" ht="12.75">
      <c r="E125" s="19"/>
      <c r="F125" s="33"/>
    </row>
    <row r="126" spans="5:6" ht="12.75">
      <c r="E126" s="17"/>
      <c r="F126" s="28"/>
    </row>
    <row r="127" spans="5:6" ht="12.75">
      <c r="E127" s="19"/>
      <c r="F127" s="16"/>
    </row>
    <row r="128" spans="5:6" ht="12.75">
      <c r="E128" s="11"/>
      <c r="F128" s="12"/>
    </row>
    <row r="129" spans="4:6" ht="12.75">
      <c r="D129" s="13"/>
      <c r="E129" s="11"/>
      <c r="F129" s="14"/>
    </row>
    <row r="130" spans="5:6" ht="12.75">
      <c r="E130" s="17"/>
      <c r="F130" s="16"/>
    </row>
    <row r="131" spans="5:6" ht="12.75">
      <c r="E131" s="17"/>
      <c r="F131" s="28"/>
    </row>
    <row r="132" spans="4:6" ht="12.75">
      <c r="D132" s="13"/>
      <c r="E132" s="17"/>
      <c r="F132" s="34"/>
    </row>
    <row r="133" spans="4:6" ht="12.75">
      <c r="D133" s="13"/>
      <c r="E133" s="19"/>
      <c r="F133" s="20"/>
    </row>
    <row r="134" spans="5:6" ht="12.75">
      <c r="E134" s="11"/>
      <c r="F134" s="12"/>
    </row>
    <row r="135" spans="5:6" ht="12.75">
      <c r="E135" s="32"/>
      <c r="F135" s="35"/>
    </row>
    <row r="136" spans="5:6" ht="11.25" customHeight="1">
      <c r="E136" s="27"/>
      <c r="F136" s="28"/>
    </row>
    <row r="137" spans="2:6" ht="24" customHeight="1">
      <c r="B137" s="13"/>
      <c r="C137" s="13"/>
      <c r="E137" s="27"/>
      <c r="F137" s="36"/>
    </row>
    <row r="138" spans="4:6" ht="15" customHeight="1">
      <c r="D138" s="13"/>
      <c r="E138" s="27"/>
      <c r="F138" s="36"/>
    </row>
    <row r="139" spans="5:6" ht="11.25" customHeight="1">
      <c r="E139" s="32"/>
      <c r="F139" s="33"/>
    </row>
    <row r="140" spans="5:6" ht="12.75">
      <c r="E140" s="27"/>
      <c r="F140" s="28"/>
    </row>
    <row r="141" spans="2:6" ht="13.5" customHeight="1">
      <c r="B141" s="13"/>
      <c r="C141" s="13"/>
      <c r="E141" s="27"/>
      <c r="F141" s="37"/>
    </row>
    <row r="142" spans="4:6" ht="12.75" customHeight="1">
      <c r="D142" s="13"/>
      <c r="E142" s="27"/>
      <c r="F142" s="14"/>
    </row>
    <row r="143" spans="4:6" ht="12.75" customHeight="1">
      <c r="D143" s="13"/>
      <c r="E143" s="19"/>
      <c r="F143" s="20"/>
    </row>
    <row r="144" spans="5:6" ht="12.75">
      <c r="E144" s="11"/>
      <c r="F144" s="12"/>
    </row>
    <row r="145" spans="4:6" ht="12.75">
      <c r="D145" s="13"/>
      <c r="E145" s="11"/>
      <c r="F145" s="34"/>
    </row>
    <row r="146" spans="5:6" ht="12.75">
      <c r="E146" s="32"/>
      <c r="F146" s="33"/>
    </row>
    <row r="147" spans="5:6" ht="12.75">
      <c r="E147" s="27"/>
      <c r="F147" s="28"/>
    </row>
    <row r="148" spans="5:6" ht="12.75">
      <c r="E148" s="11"/>
      <c r="F148" s="12"/>
    </row>
    <row r="149" spans="1:6" ht="19.5" customHeight="1">
      <c r="A149" s="38"/>
      <c r="B149" s="4"/>
      <c r="C149" s="4"/>
      <c r="D149" s="4"/>
      <c r="E149" s="4"/>
      <c r="F149" s="23"/>
    </row>
    <row r="150" spans="1:6" ht="15" customHeight="1">
      <c r="A150" s="13"/>
      <c r="E150" s="25"/>
      <c r="F150" s="23"/>
    </row>
    <row r="151" spans="1:6" ht="12.75">
      <c r="A151" s="13"/>
      <c r="B151" s="13"/>
      <c r="C151" s="13"/>
      <c r="E151" s="25"/>
      <c r="F151" s="14"/>
    </row>
    <row r="152" spans="4:6" ht="12.75">
      <c r="D152" s="13"/>
      <c r="E152" s="11"/>
      <c r="F152" s="23"/>
    </row>
    <row r="153" spans="5:6" ht="12.75">
      <c r="E153" s="15"/>
      <c r="F153" s="16"/>
    </row>
    <row r="154" spans="2:6" ht="12.75">
      <c r="B154" s="13"/>
      <c r="C154" s="13"/>
      <c r="E154" s="11"/>
      <c r="F154" s="14"/>
    </row>
    <row r="155" spans="4:6" ht="12.75">
      <c r="D155" s="13"/>
      <c r="E155" s="11"/>
      <c r="F155" s="14"/>
    </row>
    <row r="156" spans="5:6" ht="12.75">
      <c r="E156" s="19"/>
      <c r="F156" s="20"/>
    </row>
    <row r="157" spans="4:6" ht="22.5" customHeight="1">
      <c r="D157" s="13"/>
      <c r="E157" s="11"/>
      <c r="F157" s="21"/>
    </row>
    <row r="158" spans="5:6" ht="12.75">
      <c r="E158" s="11"/>
      <c r="F158" s="20"/>
    </row>
    <row r="159" spans="2:6" ht="12.75">
      <c r="B159" s="13"/>
      <c r="C159" s="13"/>
      <c r="E159" s="17"/>
      <c r="F159" s="23"/>
    </row>
    <row r="160" spans="4:6" ht="12.75">
      <c r="D160" s="13"/>
      <c r="E160" s="17"/>
      <c r="F160" s="24"/>
    </row>
    <row r="161" spans="5:6" ht="12.75">
      <c r="E161" s="19"/>
      <c r="F161" s="16"/>
    </row>
    <row r="162" spans="1:6" ht="13.5" customHeight="1">
      <c r="A162" s="13"/>
      <c r="E162" s="25"/>
      <c r="F162" s="23"/>
    </row>
    <row r="163" spans="2:6" ht="13.5" customHeight="1">
      <c r="B163" s="13"/>
      <c r="C163" s="13"/>
      <c r="E163" s="11"/>
      <c r="F163" s="23"/>
    </row>
    <row r="164" spans="4:6" ht="13.5" customHeight="1">
      <c r="D164" s="13"/>
      <c r="E164" s="11"/>
      <c r="F164" s="14"/>
    </row>
    <row r="165" spans="4:6" ht="12.75">
      <c r="D165" s="13"/>
      <c r="E165" s="19"/>
      <c r="F165" s="16"/>
    </row>
    <row r="166" spans="4:6" ht="12.75">
      <c r="D166" s="13"/>
      <c r="E166" s="11"/>
      <c r="F166" s="14"/>
    </row>
    <row r="167" spans="5:6" ht="12.75">
      <c r="E167" s="32"/>
      <c r="F167" s="33"/>
    </row>
    <row r="168" spans="4:6" ht="12.75">
      <c r="D168" s="13"/>
      <c r="E168" s="17"/>
      <c r="F168" s="34"/>
    </row>
    <row r="169" spans="4:6" ht="12.75">
      <c r="D169" s="13"/>
      <c r="E169" s="19"/>
      <c r="F169" s="20"/>
    </row>
    <row r="170" spans="5:6" ht="12.75">
      <c r="E170" s="32"/>
      <c r="F170" s="39"/>
    </row>
    <row r="171" spans="2:6" ht="12.75">
      <c r="B171" s="13"/>
      <c r="C171" s="13"/>
      <c r="E171" s="27"/>
      <c r="F171" s="37"/>
    </row>
    <row r="172" spans="4:6" ht="12.75">
      <c r="D172" s="13"/>
      <c r="E172" s="27"/>
      <c r="F172" s="14"/>
    </row>
    <row r="173" spans="4:6" ht="12.75">
      <c r="D173" s="13"/>
      <c r="E173" s="19"/>
      <c r="F173" s="20"/>
    </row>
    <row r="174" spans="4:6" ht="12.75">
      <c r="D174" s="13"/>
      <c r="E174" s="19"/>
      <c r="F174" s="20"/>
    </row>
    <row r="175" spans="5:6" ht="12.75">
      <c r="E175" s="11"/>
      <c r="F175" s="12"/>
    </row>
    <row r="176" spans="1:6" s="40" customFormat="1" ht="18" customHeight="1">
      <c r="A176" s="254"/>
      <c r="B176" s="255"/>
      <c r="C176" s="255"/>
      <c r="D176" s="255"/>
      <c r="E176" s="255"/>
      <c r="F176" s="255"/>
    </row>
    <row r="177" spans="1:6" ht="28.5" customHeight="1">
      <c r="A177" s="29"/>
      <c r="B177" s="29"/>
      <c r="C177" s="29"/>
      <c r="D177" s="29"/>
      <c r="E177" s="30"/>
      <c r="F177" s="31"/>
    </row>
    <row r="179" spans="1:6" ht="15.75">
      <c r="A179" s="42"/>
      <c r="B179" s="13"/>
      <c r="C179" s="13"/>
      <c r="D179" s="13"/>
      <c r="E179" s="43"/>
      <c r="F179" s="3"/>
    </row>
    <row r="180" spans="1:6" ht="12.75">
      <c r="A180" s="13"/>
      <c r="B180" s="13"/>
      <c r="C180" s="13"/>
      <c r="D180" s="13"/>
      <c r="E180" s="43"/>
      <c r="F180" s="3"/>
    </row>
    <row r="181" spans="1:6" ht="17.25" customHeight="1">
      <c r="A181" s="13"/>
      <c r="B181" s="13"/>
      <c r="C181" s="13"/>
      <c r="D181" s="13"/>
      <c r="E181" s="43"/>
      <c r="F181" s="3"/>
    </row>
    <row r="182" spans="1:6" ht="13.5" customHeight="1">
      <c r="A182" s="13"/>
      <c r="B182" s="13"/>
      <c r="C182" s="13"/>
      <c r="D182" s="13"/>
      <c r="E182" s="43"/>
      <c r="F182" s="3"/>
    </row>
    <row r="183" spans="1:6" ht="12.75">
      <c r="A183" s="13"/>
      <c r="B183" s="13"/>
      <c r="C183" s="13"/>
      <c r="D183" s="13"/>
      <c r="E183" s="43"/>
      <c r="F183" s="3"/>
    </row>
    <row r="184" spans="1:4" ht="12.75">
      <c r="A184" s="13"/>
      <c r="B184" s="13"/>
      <c r="C184" s="13"/>
      <c r="D184" s="13"/>
    </row>
    <row r="185" spans="1:6" ht="12.75">
      <c r="A185" s="13"/>
      <c r="B185" s="13"/>
      <c r="C185" s="13"/>
      <c r="D185" s="13"/>
      <c r="E185" s="43"/>
      <c r="F185" s="3"/>
    </row>
    <row r="186" spans="1:6" ht="12.75">
      <c r="A186" s="13"/>
      <c r="B186" s="13"/>
      <c r="C186" s="13"/>
      <c r="D186" s="13"/>
      <c r="E186" s="43"/>
      <c r="F186" s="44"/>
    </row>
    <row r="187" spans="1:6" ht="12.75">
      <c r="A187" s="13"/>
      <c r="B187" s="13"/>
      <c r="C187" s="13"/>
      <c r="D187" s="13"/>
      <c r="E187" s="43"/>
      <c r="F187" s="3"/>
    </row>
    <row r="188" spans="1:6" ht="22.5" customHeight="1">
      <c r="A188" s="13"/>
      <c r="B188" s="13"/>
      <c r="C188" s="13"/>
      <c r="D188" s="13"/>
      <c r="E188" s="43"/>
      <c r="F188" s="21"/>
    </row>
    <row r="189" spans="5:6" ht="22.5" customHeight="1">
      <c r="E189" s="19"/>
      <c r="F189" s="22"/>
    </row>
  </sheetData>
  <sheetProtection/>
  <mergeCells count="8">
    <mergeCell ref="A176:F176"/>
    <mergeCell ref="B64:I64"/>
    <mergeCell ref="B3:J3"/>
    <mergeCell ref="B44:J44"/>
    <mergeCell ref="A1:J1"/>
    <mergeCell ref="B46:I46"/>
    <mergeCell ref="B54:I54"/>
    <mergeCell ref="B56:I5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rowBreaks count="3" manualBreakCount="3">
    <brk id="44" max="9" man="1"/>
    <brk id="110" max="9" man="1"/>
    <brk id="17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5"/>
  <sheetViews>
    <sheetView tabSelected="1"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E4" sqref="E4:N4"/>
    </sheetView>
  </sheetViews>
  <sheetFormatPr defaultColWidth="11.421875" defaultRowHeight="12.75"/>
  <cols>
    <col min="1" max="1" width="8.57421875" style="81" customWidth="1"/>
    <col min="2" max="2" width="9.421875" style="81" customWidth="1"/>
    <col min="3" max="3" width="33.421875" style="82" customWidth="1"/>
    <col min="4" max="4" width="15.421875" style="84" customWidth="1"/>
    <col min="5" max="7" width="10.7109375" style="84" customWidth="1"/>
    <col min="8" max="8" width="10.28125" style="84" customWidth="1"/>
    <col min="9" max="9" width="11.8515625" style="84" customWidth="1"/>
    <col min="10" max="10" width="10.421875" style="84" customWidth="1"/>
    <col min="11" max="12" width="10.7109375" style="84" customWidth="1"/>
    <col min="13" max="14" width="12.28125" style="84" bestFit="1" customWidth="1"/>
    <col min="15" max="16384" width="11.421875" style="1" customWidth="1"/>
  </cols>
  <sheetData>
    <row r="1" spans="1:14" ht="29.25" customHeight="1">
      <c r="A1" s="275" t="s">
        <v>155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66" customHeight="1">
      <c r="A2" s="121" t="s">
        <v>18</v>
      </c>
      <c r="B2" s="121" t="s">
        <v>54</v>
      </c>
      <c r="C2" s="121" t="s">
        <v>19</v>
      </c>
      <c r="D2" s="122" t="s">
        <v>49</v>
      </c>
      <c r="E2" s="123" t="s">
        <v>10</v>
      </c>
      <c r="F2" s="123" t="s">
        <v>147</v>
      </c>
      <c r="G2" s="123" t="s">
        <v>11</v>
      </c>
      <c r="H2" s="123" t="s">
        <v>12</v>
      </c>
      <c r="I2" s="123" t="s">
        <v>13</v>
      </c>
      <c r="J2" s="123" t="s">
        <v>20</v>
      </c>
      <c r="K2" s="123" t="s">
        <v>15</v>
      </c>
      <c r="L2" s="123" t="s">
        <v>16</v>
      </c>
      <c r="M2" s="122" t="s">
        <v>110</v>
      </c>
      <c r="N2" s="122" t="s">
        <v>111</v>
      </c>
    </row>
    <row r="3" spans="1:14" s="128" customFormat="1" ht="21" customHeight="1">
      <c r="A3" s="129"/>
      <c r="B3" s="130"/>
      <c r="C3" s="131" t="s">
        <v>149</v>
      </c>
      <c r="D3" s="132"/>
      <c r="E3" s="133">
        <v>1110</v>
      </c>
      <c r="F3" s="133">
        <v>1210</v>
      </c>
      <c r="G3" s="133">
        <v>3210</v>
      </c>
      <c r="H3" s="133">
        <v>4910</v>
      </c>
      <c r="I3" s="133">
        <v>5410</v>
      </c>
      <c r="J3" s="133">
        <v>6210</v>
      </c>
      <c r="K3" s="133">
        <v>7210</v>
      </c>
      <c r="L3" s="133">
        <v>8210</v>
      </c>
      <c r="M3" s="132"/>
      <c r="N3" s="132"/>
    </row>
    <row r="4" spans="1:14" s="3" customFormat="1" ht="24.75" customHeight="1">
      <c r="A4" s="276" t="s">
        <v>137</v>
      </c>
      <c r="B4" s="277"/>
      <c r="C4" s="278"/>
      <c r="D4" s="106">
        <f>SUM(E4:L4)</f>
        <v>7083282</v>
      </c>
      <c r="E4" s="106">
        <f>SUM(E5,E83,E167)</f>
        <v>776869</v>
      </c>
      <c r="F4" s="106">
        <f aca="true" t="shared" si="0" ref="F4:N4">SUM(F5,F83,F167)</f>
        <v>24720</v>
      </c>
      <c r="G4" s="106">
        <f t="shared" si="0"/>
        <v>37517</v>
      </c>
      <c r="H4" s="106">
        <f t="shared" si="0"/>
        <v>216978</v>
      </c>
      <c r="I4" s="106">
        <f t="shared" si="0"/>
        <v>5991858</v>
      </c>
      <c r="J4" s="106">
        <f t="shared" si="0"/>
        <v>35340</v>
      </c>
      <c r="K4" s="106">
        <f t="shared" si="0"/>
        <v>0</v>
      </c>
      <c r="L4" s="106">
        <f t="shared" si="0"/>
        <v>0</v>
      </c>
      <c r="M4" s="106">
        <f t="shared" si="0"/>
        <v>7031862</v>
      </c>
      <c r="N4" s="106">
        <f t="shared" si="0"/>
        <v>7031862</v>
      </c>
    </row>
    <row r="5" spans="1:14" s="3" customFormat="1" ht="39.75" customHeight="1">
      <c r="A5" s="279" t="s">
        <v>141</v>
      </c>
      <c r="B5" s="280"/>
      <c r="C5" s="112" t="s">
        <v>138</v>
      </c>
      <c r="D5" s="106">
        <f aca="true" t="shared" si="1" ref="D5:D12">SUM(E5:L5)</f>
        <v>508160</v>
      </c>
      <c r="E5" s="97">
        <f aca="true" t="shared" si="2" ref="E5:N5">SUM(E6,E20,E27,E64)</f>
        <v>483440</v>
      </c>
      <c r="F5" s="97">
        <f>SUM(F6,F20,F27,F64)</f>
        <v>24720</v>
      </c>
      <c r="G5" s="97">
        <f t="shared" si="2"/>
        <v>0</v>
      </c>
      <c r="H5" s="97">
        <f t="shared" si="2"/>
        <v>0</v>
      </c>
      <c r="I5" s="97">
        <f t="shared" si="2"/>
        <v>0</v>
      </c>
      <c r="J5" s="97">
        <f t="shared" si="2"/>
        <v>0</v>
      </c>
      <c r="K5" s="97">
        <f t="shared" si="2"/>
        <v>0</v>
      </c>
      <c r="L5" s="97">
        <f t="shared" si="2"/>
        <v>0</v>
      </c>
      <c r="M5" s="97">
        <f t="shared" si="2"/>
        <v>508160</v>
      </c>
      <c r="N5" s="97">
        <f t="shared" si="2"/>
        <v>508160</v>
      </c>
    </row>
    <row r="6" spans="1:14" s="3" customFormat="1" ht="41.25" customHeight="1">
      <c r="A6" s="100" t="s">
        <v>142</v>
      </c>
      <c r="B6" s="169"/>
      <c r="C6" s="126" t="s">
        <v>145</v>
      </c>
      <c r="D6" s="117">
        <f t="shared" si="1"/>
        <v>0</v>
      </c>
      <c r="E6" s="117">
        <f aca="true" t="shared" si="3" ref="E6:N9">SUM(E7)</f>
        <v>0</v>
      </c>
      <c r="F6" s="117">
        <f t="shared" si="3"/>
        <v>0</v>
      </c>
      <c r="G6" s="117">
        <f t="shared" si="3"/>
        <v>0</v>
      </c>
      <c r="H6" s="117">
        <f t="shared" si="3"/>
        <v>0</v>
      </c>
      <c r="I6" s="117">
        <f t="shared" si="3"/>
        <v>0</v>
      </c>
      <c r="J6" s="117">
        <f t="shared" si="3"/>
        <v>0</v>
      </c>
      <c r="K6" s="117">
        <f t="shared" si="3"/>
        <v>0</v>
      </c>
      <c r="L6" s="117">
        <f t="shared" si="3"/>
        <v>0</v>
      </c>
      <c r="M6" s="117">
        <f t="shared" si="3"/>
        <v>0</v>
      </c>
      <c r="N6" s="117">
        <f t="shared" si="3"/>
        <v>0</v>
      </c>
    </row>
    <row r="7" spans="1:14" s="3" customFormat="1" ht="12.75" customHeight="1">
      <c r="A7" s="101">
        <v>4</v>
      </c>
      <c r="B7" s="113"/>
      <c r="C7" s="95" t="s">
        <v>30</v>
      </c>
      <c r="D7" s="103">
        <f t="shared" si="1"/>
        <v>0</v>
      </c>
      <c r="E7" s="96">
        <f t="shared" si="3"/>
        <v>0</v>
      </c>
      <c r="F7" s="96">
        <f t="shared" si="3"/>
        <v>0</v>
      </c>
      <c r="G7" s="96">
        <f t="shared" si="3"/>
        <v>0</v>
      </c>
      <c r="H7" s="96">
        <f t="shared" si="3"/>
        <v>0</v>
      </c>
      <c r="I7" s="96">
        <f t="shared" si="3"/>
        <v>0</v>
      </c>
      <c r="J7" s="96">
        <f t="shared" si="3"/>
        <v>0</v>
      </c>
      <c r="K7" s="96">
        <f t="shared" si="3"/>
        <v>0</v>
      </c>
      <c r="L7" s="96">
        <f t="shared" si="3"/>
        <v>0</v>
      </c>
      <c r="M7" s="96">
        <f t="shared" si="3"/>
        <v>0</v>
      </c>
      <c r="N7" s="96">
        <f t="shared" si="3"/>
        <v>0</v>
      </c>
    </row>
    <row r="8" spans="1:14" s="3" customFormat="1" ht="12.75" customHeight="1">
      <c r="A8" s="101">
        <v>42</v>
      </c>
      <c r="B8" s="113"/>
      <c r="C8" s="95" t="s">
        <v>53</v>
      </c>
      <c r="D8" s="103">
        <f t="shared" si="1"/>
        <v>0</v>
      </c>
      <c r="E8" s="96">
        <f>SUM(E17,E11,E9)</f>
        <v>0</v>
      </c>
      <c r="F8" s="96">
        <f aca="true" t="shared" si="4" ref="F8:L8">SUM(F17,F11,F9)</f>
        <v>0</v>
      </c>
      <c r="G8" s="96">
        <f t="shared" si="4"/>
        <v>0</v>
      </c>
      <c r="H8" s="96">
        <f t="shared" si="4"/>
        <v>0</v>
      </c>
      <c r="I8" s="96">
        <f t="shared" si="4"/>
        <v>0</v>
      </c>
      <c r="J8" s="96">
        <f t="shared" si="4"/>
        <v>0</v>
      </c>
      <c r="K8" s="96">
        <f t="shared" si="4"/>
        <v>0</v>
      </c>
      <c r="L8" s="96">
        <f t="shared" si="4"/>
        <v>0</v>
      </c>
      <c r="M8" s="134">
        <v>0</v>
      </c>
      <c r="N8" s="134">
        <v>0</v>
      </c>
    </row>
    <row r="9" spans="1:14" s="3" customFormat="1" ht="12.75" customHeight="1">
      <c r="A9" s="101">
        <v>421</v>
      </c>
      <c r="B9" s="113"/>
      <c r="C9" s="95" t="s">
        <v>50</v>
      </c>
      <c r="D9" s="103">
        <f t="shared" si="1"/>
        <v>0</v>
      </c>
      <c r="E9" s="96">
        <f>SUM(E10)</f>
        <v>0</v>
      </c>
      <c r="F9" s="96">
        <f>SUM(F10)</f>
        <v>0</v>
      </c>
      <c r="G9" s="96">
        <f t="shared" si="3"/>
        <v>0</v>
      </c>
      <c r="H9" s="96">
        <f t="shared" si="3"/>
        <v>0</v>
      </c>
      <c r="I9" s="96">
        <f t="shared" si="3"/>
        <v>0</v>
      </c>
      <c r="J9" s="96">
        <f t="shared" si="3"/>
        <v>0</v>
      </c>
      <c r="K9" s="96">
        <f t="shared" si="3"/>
        <v>0</v>
      </c>
      <c r="L9" s="96">
        <f t="shared" si="3"/>
        <v>0</v>
      </c>
      <c r="M9" s="124"/>
      <c r="N9" s="124"/>
    </row>
    <row r="10" spans="1:14" s="3" customFormat="1" ht="12.75" customHeight="1">
      <c r="A10" s="101">
        <v>4212</v>
      </c>
      <c r="B10" s="114"/>
      <c r="C10" s="95" t="s">
        <v>55</v>
      </c>
      <c r="D10" s="103">
        <f t="shared" si="1"/>
        <v>0</v>
      </c>
      <c r="E10" s="134"/>
      <c r="F10" s="134"/>
      <c r="G10" s="135"/>
      <c r="H10" s="135"/>
      <c r="I10" s="135"/>
      <c r="J10" s="135"/>
      <c r="K10" s="135"/>
      <c r="L10" s="135"/>
      <c r="M10" s="124"/>
      <c r="N10" s="124"/>
    </row>
    <row r="11" spans="1:14" s="3" customFormat="1" ht="12.75" customHeight="1">
      <c r="A11" s="101">
        <v>422</v>
      </c>
      <c r="B11" s="113"/>
      <c r="C11" s="95" t="s">
        <v>56</v>
      </c>
      <c r="D11" s="103">
        <f t="shared" si="1"/>
        <v>0</v>
      </c>
      <c r="E11" s="96">
        <f aca="true" t="shared" si="5" ref="E11:L11">SUM(E12:E16)</f>
        <v>0</v>
      </c>
      <c r="F11" s="96">
        <f>SUM(F12:F16)</f>
        <v>0</v>
      </c>
      <c r="G11" s="96">
        <f t="shared" si="5"/>
        <v>0</v>
      </c>
      <c r="H11" s="96">
        <f t="shared" si="5"/>
        <v>0</v>
      </c>
      <c r="I11" s="96">
        <f t="shared" si="5"/>
        <v>0</v>
      </c>
      <c r="J11" s="96">
        <f t="shared" si="5"/>
        <v>0</v>
      </c>
      <c r="K11" s="96">
        <f t="shared" si="5"/>
        <v>0</v>
      </c>
      <c r="L11" s="96">
        <f t="shared" si="5"/>
        <v>0</v>
      </c>
      <c r="M11" s="124"/>
      <c r="N11" s="124"/>
    </row>
    <row r="12" spans="1:14" s="3" customFormat="1" ht="12.75" customHeight="1">
      <c r="A12" s="101">
        <v>4221</v>
      </c>
      <c r="B12" s="114"/>
      <c r="C12" s="95" t="s">
        <v>57</v>
      </c>
      <c r="D12" s="103">
        <f t="shared" si="1"/>
        <v>0</v>
      </c>
      <c r="E12" s="134"/>
      <c r="F12" s="134"/>
      <c r="G12" s="135"/>
      <c r="H12" s="135"/>
      <c r="I12" s="135"/>
      <c r="J12" s="135"/>
      <c r="K12" s="135"/>
      <c r="L12" s="135"/>
      <c r="M12" s="124"/>
      <c r="N12" s="124"/>
    </row>
    <row r="13" spans="1:14" s="3" customFormat="1" ht="12.75" customHeight="1">
      <c r="A13" s="101">
        <v>4222</v>
      </c>
      <c r="B13" s="114"/>
      <c r="C13" s="95" t="s">
        <v>58</v>
      </c>
      <c r="D13" s="103">
        <f aca="true" t="shared" si="6" ref="D13:D18">SUM(E13:L13)</f>
        <v>0</v>
      </c>
      <c r="E13" s="134"/>
      <c r="F13" s="134"/>
      <c r="G13" s="135"/>
      <c r="H13" s="135"/>
      <c r="I13" s="135"/>
      <c r="J13" s="135"/>
      <c r="K13" s="135"/>
      <c r="L13" s="135"/>
      <c r="M13" s="124"/>
      <c r="N13" s="124"/>
    </row>
    <row r="14" spans="1:14" s="3" customFormat="1" ht="12.75" customHeight="1">
      <c r="A14" s="101">
        <v>4223</v>
      </c>
      <c r="B14" s="114"/>
      <c r="C14" s="95" t="s">
        <v>59</v>
      </c>
      <c r="D14" s="103">
        <f t="shared" si="6"/>
        <v>0</v>
      </c>
      <c r="E14" s="134"/>
      <c r="F14" s="134"/>
      <c r="G14" s="135"/>
      <c r="H14" s="135"/>
      <c r="I14" s="135"/>
      <c r="J14" s="135"/>
      <c r="K14" s="135"/>
      <c r="L14" s="135"/>
      <c r="M14" s="124"/>
      <c r="N14" s="124"/>
    </row>
    <row r="15" spans="1:14" s="3" customFormat="1" ht="12.75" customHeight="1">
      <c r="A15" s="101">
        <v>4226</v>
      </c>
      <c r="B15" s="114"/>
      <c r="C15" s="95" t="s">
        <v>60</v>
      </c>
      <c r="D15" s="103">
        <f t="shared" si="6"/>
        <v>0</v>
      </c>
      <c r="E15" s="134"/>
      <c r="F15" s="134"/>
      <c r="G15" s="135"/>
      <c r="H15" s="135"/>
      <c r="I15" s="135"/>
      <c r="J15" s="135"/>
      <c r="K15" s="135"/>
      <c r="L15" s="135"/>
      <c r="M15" s="124"/>
      <c r="N15" s="124"/>
    </row>
    <row r="16" spans="1:14" s="3" customFormat="1" ht="12.75" customHeight="1">
      <c r="A16" s="101">
        <v>4227</v>
      </c>
      <c r="B16" s="114"/>
      <c r="C16" s="95" t="s">
        <v>61</v>
      </c>
      <c r="D16" s="103">
        <f t="shared" si="6"/>
        <v>0</v>
      </c>
      <c r="E16" s="134"/>
      <c r="F16" s="134"/>
      <c r="G16" s="135"/>
      <c r="H16" s="135"/>
      <c r="I16" s="135"/>
      <c r="J16" s="135"/>
      <c r="K16" s="135"/>
      <c r="L16" s="135"/>
      <c r="M16" s="124"/>
      <c r="N16" s="124"/>
    </row>
    <row r="17" spans="1:14" s="3" customFormat="1" ht="12.75" customHeight="1">
      <c r="A17" s="101">
        <v>423</v>
      </c>
      <c r="B17" s="114"/>
      <c r="C17" s="95" t="s">
        <v>103</v>
      </c>
      <c r="D17" s="103">
        <f t="shared" si="6"/>
        <v>0</v>
      </c>
      <c r="E17" s="103">
        <f>SUM(E18)</f>
        <v>0</v>
      </c>
      <c r="F17" s="103">
        <f aca="true" t="shared" si="7" ref="F17:L17">SUM(F18)</f>
        <v>0</v>
      </c>
      <c r="G17" s="103">
        <f t="shared" si="7"/>
        <v>0</v>
      </c>
      <c r="H17" s="103">
        <f t="shared" si="7"/>
        <v>0</v>
      </c>
      <c r="I17" s="103">
        <f t="shared" si="7"/>
        <v>0</v>
      </c>
      <c r="J17" s="103">
        <f t="shared" si="7"/>
        <v>0</v>
      </c>
      <c r="K17" s="103">
        <f t="shared" si="7"/>
        <v>0</v>
      </c>
      <c r="L17" s="103">
        <f t="shared" si="7"/>
        <v>0</v>
      </c>
      <c r="M17" s="124"/>
      <c r="N17" s="124"/>
    </row>
    <row r="18" spans="1:14" s="3" customFormat="1" ht="12.75" customHeight="1">
      <c r="A18" s="101">
        <v>4231</v>
      </c>
      <c r="B18" s="114"/>
      <c r="C18" s="95" t="s">
        <v>104</v>
      </c>
      <c r="D18" s="103">
        <f t="shared" si="6"/>
        <v>0</v>
      </c>
      <c r="E18" s="134"/>
      <c r="F18" s="134"/>
      <c r="G18" s="135"/>
      <c r="H18" s="135"/>
      <c r="I18" s="135"/>
      <c r="J18" s="135"/>
      <c r="K18" s="135"/>
      <c r="L18" s="135"/>
      <c r="M18" s="124"/>
      <c r="N18" s="124"/>
    </row>
    <row r="19" spans="1:14" s="3" customFormat="1" ht="12.75" customHeight="1">
      <c r="A19" s="101"/>
      <c r="B19" s="113"/>
      <c r="C19" s="95"/>
      <c r="D19" s="96"/>
      <c r="E19" s="96"/>
      <c r="F19" s="96"/>
      <c r="G19" s="124"/>
      <c r="H19" s="124"/>
      <c r="I19" s="124"/>
      <c r="J19" s="124"/>
      <c r="K19" s="124"/>
      <c r="L19" s="124"/>
      <c r="M19" s="124"/>
      <c r="N19" s="124"/>
    </row>
    <row r="20" spans="1:14" s="3" customFormat="1" ht="39.75" customHeight="1">
      <c r="A20" s="100" t="s">
        <v>158</v>
      </c>
      <c r="B20" s="169"/>
      <c r="C20" s="126" t="s">
        <v>146</v>
      </c>
      <c r="D20" s="117">
        <f aca="true" t="shared" si="8" ref="D20:D25">SUM(E20:L20)</f>
        <v>24720</v>
      </c>
      <c r="E20" s="117">
        <f aca="true" t="shared" si="9" ref="E20:N22">SUM(E21)</f>
        <v>0</v>
      </c>
      <c r="F20" s="117">
        <f t="shared" si="9"/>
        <v>24720</v>
      </c>
      <c r="G20" s="117">
        <f t="shared" si="9"/>
        <v>0</v>
      </c>
      <c r="H20" s="117">
        <f t="shared" si="9"/>
        <v>0</v>
      </c>
      <c r="I20" s="117">
        <f t="shared" si="9"/>
        <v>0</v>
      </c>
      <c r="J20" s="117">
        <f t="shared" si="9"/>
        <v>0</v>
      </c>
      <c r="K20" s="117">
        <f t="shared" si="9"/>
        <v>0</v>
      </c>
      <c r="L20" s="117">
        <f t="shared" si="9"/>
        <v>0</v>
      </c>
      <c r="M20" s="117">
        <f t="shared" si="9"/>
        <v>24720</v>
      </c>
      <c r="N20" s="117">
        <f t="shared" si="9"/>
        <v>24720</v>
      </c>
    </row>
    <row r="21" spans="1:14" s="3" customFormat="1" ht="12.75" customHeight="1">
      <c r="A21" s="101">
        <v>3</v>
      </c>
      <c r="B21" s="113"/>
      <c r="C21" s="95" t="s">
        <v>51</v>
      </c>
      <c r="D21" s="96">
        <f t="shared" si="8"/>
        <v>24720</v>
      </c>
      <c r="E21" s="96">
        <f t="shared" si="9"/>
        <v>0</v>
      </c>
      <c r="F21" s="96">
        <f t="shared" si="9"/>
        <v>24720</v>
      </c>
      <c r="G21" s="96">
        <f t="shared" si="9"/>
        <v>0</v>
      </c>
      <c r="H21" s="96">
        <f t="shared" si="9"/>
        <v>0</v>
      </c>
      <c r="I21" s="96">
        <f t="shared" si="9"/>
        <v>0</v>
      </c>
      <c r="J21" s="96">
        <f t="shared" si="9"/>
        <v>0</v>
      </c>
      <c r="K21" s="96">
        <f t="shared" si="9"/>
        <v>0</v>
      </c>
      <c r="L21" s="96">
        <f t="shared" si="9"/>
        <v>0</v>
      </c>
      <c r="M21" s="96">
        <f t="shared" si="9"/>
        <v>24720</v>
      </c>
      <c r="N21" s="96">
        <f t="shared" si="9"/>
        <v>24720</v>
      </c>
    </row>
    <row r="22" spans="1:14" s="3" customFormat="1" ht="12.75" customHeight="1">
      <c r="A22" s="101">
        <v>32</v>
      </c>
      <c r="B22" s="113"/>
      <c r="C22" s="95" t="s">
        <v>25</v>
      </c>
      <c r="D22" s="103">
        <f t="shared" si="8"/>
        <v>24720</v>
      </c>
      <c r="E22" s="96">
        <f t="shared" si="9"/>
        <v>0</v>
      </c>
      <c r="F22" s="96">
        <f t="shared" si="9"/>
        <v>24720</v>
      </c>
      <c r="G22" s="96">
        <f t="shared" si="9"/>
        <v>0</v>
      </c>
      <c r="H22" s="96">
        <f t="shared" si="9"/>
        <v>0</v>
      </c>
      <c r="I22" s="96">
        <f t="shared" si="9"/>
        <v>0</v>
      </c>
      <c r="J22" s="96">
        <f t="shared" si="9"/>
        <v>0</v>
      </c>
      <c r="K22" s="96">
        <f t="shared" si="9"/>
        <v>0</v>
      </c>
      <c r="L22" s="96">
        <f t="shared" si="9"/>
        <v>0</v>
      </c>
      <c r="M22" s="134">
        <v>24720</v>
      </c>
      <c r="N22" s="134">
        <v>24720</v>
      </c>
    </row>
    <row r="23" spans="1:14" s="3" customFormat="1" ht="12.75" customHeight="1">
      <c r="A23" s="101">
        <v>323</v>
      </c>
      <c r="B23" s="113"/>
      <c r="C23" s="95" t="s">
        <v>28</v>
      </c>
      <c r="D23" s="103">
        <f t="shared" si="8"/>
        <v>24720</v>
      </c>
      <c r="E23" s="96">
        <f>G26</f>
        <v>0</v>
      </c>
      <c r="F23" s="96">
        <f>SUM(F24,F25)</f>
        <v>24720</v>
      </c>
      <c r="G23" s="96">
        <f aca="true" t="shared" si="10" ref="G23:L23">SUM(G24,G25)</f>
        <v>0</v>
      </c>
      <c r="H23" s="96">
        <f t="shared" si="10"/>
        <v>0</v>
      </c>
      <c r="I23" s="96">
        <f t="shared" si="10"/>
        <v>0</v>
      </c>
      <c r="J23" s="96">
        <f t="shared" si="10"/>
        <v>0</v>
      </c>
      <c r="K23" s="96">
        <f t="shared" si="10"/>
        <v>0</v>
      </c>
      <c r="L23" s="96">
        <f t="shared" si="10"/>
        <v>0</v>
      </c>
      <c r="M23" s="124"/>
      <c r="N23" s="124"/>
    </row>
    <row r="24" spans="1:14" s="3" customFormat="1" ht="12.75" customHeight="1">
      <c r="A24" s="101">
        <v>3232</v>
      </c>
      <c r="B24" s="114">
        <v>934</v>
      </c>
      <c r="C24" s="95" t="s">
        <v>62</v>
      </c>
      <c r="D24" s="103">
        <f t="shared" si="8"/>
        <v>24720</v>
      </c>
      <c r="E24" s="134">
        <v>0</v>
      </c>
      <c r="F24" s="134">
        <v>24720</v>
      </c>
      <c r="G24" s="135"/>
      <c r="H24" s="135"/>
      <c r="I24" s="135"/>
      <c r="J24" s="135"/>
      <c r="K24" s="135"/>
      <c r="L24" s="135"/>
      <c r="M24" s="124"/>
      <c r="N24" s="124"/>
    </row>
    <row r="25" spans="1:14" s="3" customFormat="1" ht="12.75" customHeight="1">
      <c r="A25" s="101">
        <v>3237</v>
      </c>
      <c r="B25" s="114"/>
      <c r="C25" s="95" t="s">
        <v>63</v>
      </c>
      <c r="D25" s="103">
        <f t="shared" si="8"/>
        <v>0</v>
      </c>
      <c r="E25" s="134"/>
      <c r="F25" s="134"/>
      <c r="G25" s="135"/>
      <c r="H25" s="135"/>
      <c r="I25" s="135"/>
      <c r="J25" s="135"/>
      <c r="K25" s="135"/>
      <c r="L25" s="135"/>
      <c r="M25" s="124"/>
      <c r="N25" s="124"/>
    </row>
    <row r="26" spans="1:14" s="3" customFormat="1" ht="12.75" customHeight="1">
      <c r="A26" s="101"/>
      <c r="B26" s="113"/>
      <c r="C26" s="95"/>
      <c r="D26" s="96"/>
      <c r="E26" s="96"/>
      <c r="F26" s="96"/>
      <c r="G26" s="124"/>
      <c r="H26" s="124"/>
      <c r="I26" s="124"/>
      <c r="J26" s="124"/>
      <c r="K26" s="124"/>
      <c r="L26" s="124"/>
      <c r="M26" s="124"/>
      <c r="N26" s="124"/>
    </row>
    <row r="27" spans="1:14" s="3" customFormat="1" ht="27.75" customHeight="1">
      <c r="A27" s="100" t="s">
        <v>143</v>
      </c>
      <c r="B27" s="169"/>
      <c r="C27" s="126" t="s">
        <v>139</v>
      </c>
      <c r="D27" s="127">
        <f aca="true" t="shared" si="11" ref="D27:D41">SUM(E27:L27)</f>
        <v>199440</v>
      </c>
      <c r="E27" s="127">
        <f aca="true" t="shared" si="12" ref="E27:N27">SUM(E28)</f>
        <v>199440</v>
      </c>
      <c r="F27" s="127">
        <f t="shared" si="12"/>
        <v>0</v>
      </c>
      <c r="G27" s="127">
        <f t="shared" si="12"/>
        <v>0</v>
      </c>
      <c r="H27" s="127">
        <f t="shared" si="12"/>
        <v>0</v>
      </c>
      <c r="I27" s="127">
        <f t="shared" si="12"/>
        <v>0</v>
      </c>
      <c r="J27" s="127">
        <f t="shared" si="12"/>
        <v>0</v>
      </c>
      <c r="K27" s="127">
        <f t="shared" si="12"/>
        <v>0</v>
      </c>
      <c r="L27" s="127">
        <f t="shared" si="12"/>
        <v>0</v>
      </c>
      <c r="M27" s="127">
        <f t="shared" si="12"/>
        <v>199440</v>
      </c>
      <c r="N27" s="127">
        <f t="shared" si="12"/>
        <v>199440</v>
      </c>
    </row>
    <row r="28" spans="1:14" s="3" customFormat="1" ht="12.75" customHeight="1">
      <c r="A28" s="101">
        <v>3</v>
      </c>
      <c r="B28" s="113"/>
      <c r="C28" s="95" t="s">
        <v>51</v>
      </c>
      <c r="D28" s="96">
        <f t="shared" si="11"/>
        <v>199440</v>
      </c>
      <c r="E28" s="96">
        <f aca="true" t="shared" si="13" ref="E28:N28">SUM(E29,E58)</f>
        <v>199440</v>
      </c>
      <c r="F28" s="96">
        <f>SUM(F29,F58)</f>
        <v>0</v>
      </c>
      <c r="G28" s="96">
        <f t="shared" si="13"/>
        <v>0</v>
      </c>
      <c r="H28" s="96">
        <f t="shared" si="13"/>
        <v>0</v>
      </c>
      <c r="I28" s="96">
        <f t="shared" si="13"/>
        <v>0</v>
      </c>
      <c r="J28" s="96">
        <f t="shared" si="13"/>
        <v>0</v>
      </c>
      <c r="K28" s="96">
        <f t="shared" si="13"/>
        <v>0</v>
      </c>
      <c r="L28" s="96">
        <f t="shared" si="13"/>
        <v>0</v>
      </c>
      <c r="M28" s="96">
        <f t="shared" si="13"/>
        <v>199440</v>
      </c>
      <c r="N28" s="96">
        <f t="shared" si="13"/>
        <v>199440</v>
      </c>
    </row>
    <row r="29" spans="1:14" s="3" customFormat="1" ht="12.75" customHeight="1">
      <c r="A29" s="101">
        <v>32</v>
      </c>
      <c r="B29" s="113"/>
      <c r="C29" s="95" t="s">
        <v>25</v>
      </c>
      <c r="D29" s="103">
        <f t="shared" si="11"/>
        <v>199440</v>
      </c>
      <c r="E29" s="96">
        <f>SUM(E30,E34,E40,E52,E50)</f>
        <v>199440</v>
      </c>
      <c r="F29" s="96">
        <f>SUM(F30,F34,F40,F52,F50)</f>
        <v>0</v>
      </c>
      <c r="G29" s="96">
        <f aca="true" t="shared" si="14" ref="G29:L29">SUM(G30,G34,G40,G52,G50)</f>
        <v>0</v>
      </c>
      <c r="H29" s="96">
        <f t="shared" si="14"/>
        <v>0</v>
      </c>
      <c r="I29" s="96">
        <f t="shared" si="14"/>
        <v>0</v>
      </c>
      <c r="J29" s="96">
        <f t="shared" si="14"/>
        <v>0</v>
      </c>
      <c r="K29" s="96">
        <f t="shared" si="14"/>
        <v>0</v>
      </c>
      <c r="L29" s="96">
        <f t="shared" si="14"/>
        <v>0</v>
      </c>
      <c r="M29" s="134">
        <v>199440</v>
      </c>
      <c r="N29" s="134">
        <v>199440</v>
      </c>
    </row>
    <row r="30" spans="1:14" s="3" customFormat="1" ht="12.75" customHeight="1">
      <c r="A30" s="101">
        <v>321</v>
      </c>
      <c r="B30" s="113"/>
      <c r="C30" s="95" t="s">
        <v>26</v>
      </c>
      <c r="D30" s="103">
        <f t="shared" si="11"/>
        <v>34300</v>
      </c>
      <c r="E30" s="96">
        <f>SUM(E31:E33)</f>
        <v>34300</v>
      </c>
      <c r="F30" s="96">
        <f>SUM(F31:F33)</f>
        <v>0</v>
      </c>
      <c r="G30" s="96">
        <f aca="true" t="shared" si="15" ref="G30:L30">SUM(G31:G33)</f>
        <v>0</v>
      </c>
      <c r="H30" s="96">
        <f t="shared" si="15"/>
        <v>0</v>
      </c>
      <c r="I30" s="96">
        <f t="shared" si="15"/>
        <v>0</v>
      </c>
      <c r="J30" s="96">
        <f t="shared" si="15"/>
        <v>0</v>
      </c>
      <c r="K30" s="96">
        <f t="shared" si="15"/>
        <v>0</v>
      </c>
      <c r="L30" s="96">
        <f t="shared" si="15"/>
        <v>0</v>
      </c>
      <c r="M30" s="124"/>
      <c r="N30" s="124"/>
    </row>
    <row r="31" spans="1:14" s="3" customFormat="1" ht="12.75" customHeight="1">
      <c r="A31" s="101">
        <v>3211</v>
      </c>
      <c r="B31" s="114">
        <v>935</v>
      </c>
      <c r="C31" s="95" t="s">
        <v>64</v>
      </c>
      <c r="D31" s="103">
        <f t="shared" si="11"/>
        <v>14750</v>
      </c>
      <c r="E31" s="134">
        <v>14750</v>
      </c>
      <c r="F31" s="134"/>
      <c r="G31" s="135"/>
      <c r="H31" s="135"/>
      <c r="I31" s="135"/>
      <c r="J31" s="135"/>
      <c r="K31" s="135"/>
      <c r="L31" s="135"/>
      <c r="M31" s="124"/>
      <c r="N31" s="124"/>
    </row>
    <row r="32" spans="1:14" s="3" customFormat="1" ht="12.75" customHeight="1">
      <c r="A32" s="101">
        <v>3213</v>
      </c>
      <c r="B32" s="114">
        <v>936</v>
      </c>
      <c r="C32" s="95" t="s">
        <v>65</v>
      </c>
      <c r="D32" s="103">
        <f t="shared" si="11"/>
        <v>8750</v>
      </c>
      <c r="E32" s="134">
        <v>8750</v>
      </c>
      <c r="F32" s="134"/>
      <c r="G32" s="135"/>
      <c r="H32" s="135"/>
      <c r="I32" s="135"/>
      <c r="J32" s="135"/>
      <c r="K32" s="135"/>
      <c r="L32" s="135"/>
      <c r="M32" s="124"/>
      <c r="N32" s="124"/>
    </row>
    <row r="33" spans="1:14" s="3" customFormat="1" ht="12.75" customHeight="1">
      <c r="A33" s="101">
        <v>3214</v>
      </c>
      <c r="B33" s="114">
        <v>937</v>
      </c>
      <c r="C33" s="95" t="s">
        <v>66</v>
      </c>
      <c r="D33" s="103">
        <f t="shared" si="11"/>
        <v>10800</v>
      </c>
      <c r="E33" s="134">
        <v>10800</v>
      </c>
      <c r="F33" s="134"/>
      <c r="G33" s="135"/>
      <c r="H33" s="135"/>
      <c r="I33" s="135"/>
      <c r="J33" s="135"/>
      <c r="K33" s="135"/>
      <c r="L33" s="135"/>
      <c r="M33" s="124"/>
      <c r="N33" s="124"/>
    </row>
    <row r="34" spans="1:14" s="3" customFormat="1" ht="12.75" customHeight="1">
      <c r="A34" s="101">
        <v>322</v>
      </c>
      <c r="B34" s="113"/>
      <c r="C34" s="95" t="s">
        <v>27</v>
      </c>
      <c r="D34" s="103">
        <f t="shared" si="11"/>
        <v>62541</v>
      </c>
      <c r="E34" s="96">
        <f>SUM(E35:E39)</f>
        <v>62541</v>
      </c>
      <c r="F34" s="96">
        <f aca="true" t="shared" si="16" ref="F34:L34">SUM(F35:F39)</f>
        <v>0</v>
      </c>
      <c r="G34" s="96">
        <f t="shared" si="16"/>
        <v>0</v>
      </c>
      <c r="H34" s="96">
        <f t="shared" si="16"/>
        <v>0</v>
      </c>
      <c r="I34" s="96">
        <f t="shared" si="16"/>
        <v>0</v>
      </c>
      <c r="J34" s="96">
        <f t="shared" si="16"/>
        <v>0</v>
      </c>
      <c r="K34" s="96">
        <f t="shared" si="16"/>
        <v>0</v>
      </c>
      <c r="L34" s="96">
        <f t="shared" si="16"/>
        <v>0</v>
      </c>
      <c r="M34" s="124"/>
      <c r="N34" s="124"/>
    </row>
    <row r="35" spans="1:14" s="3" customFormat="1" ht="12.75" customHeight="1">
      <c r="A35" s="101">
        <v>3221</v>
      </c>
      <c r="B35" s="114">
        <v>938</v>
      </c>
      <c r="C35" s="95" t="s">
        <v>67</v>
      </c>
      <c r="D35" s="103">
        <f t="shared" si="11"/>
        <v>42091</v>
      </c>
      <c r="E35" s="134">
        <v>42091</v>
      </c>
      <c r="F35" s="134"/>
      <c r="G35" s="135"/>
      <c r="H35" s="135"/>
      <c r="I35" s="135"/>
      <c r="J35" s="135"/>
      <c r="K35" s="135"/>
      <c r="L35" s="135"/>
      <c r="M35" s="124"/>
      <c r="N35" s="124"/>
    </row>
    <row r="36" spans="1:14" s="3" customFormat="1" ht="12.75" customHeight="1">
      <c r="A36" s="101">
        <v>3223</v>
      </c>
      <c r="B36" s="114">
        <v>939</v>
      </c>
      <c r="C36" s="95" t="s">
        <v>69</v>
      </c>
      <c r="D36" s="103">
        <f t="shared" si="11"/>
        <v>1300</v>
      </c>
      <c r="E36" s="134">
        <v>1300</v>
      </c>
      <c r="F36" s="134"/>
      <c r="G36" s="135"/>
      <c r="H36" s="135"/>
      <c r="I36" s="135"/>
      <c r="J36" s="135"/>
      <c r="K36" s="135"/>
      <c r="L36" s="135"/>
      <c r="M36" s="124"/>
      <c r="N36" s="124"/>
    </row>
    <row r="37" spans="1:14" s="3" customFormat="1" ht="12.75" customHeight="1">
      <c r="A37" s="101">
        <v>3224</v>
      </c>
      <c r="B37" s="114">
        <v>940</v>
      </c>
      <c r="C37" s="95" t="s">
        <v>70</v>
      </c>
      <c r="D37" s="103">
        <f t="shared" si="11"/>
        <v>9600</v>
      </c>
      <c r="E37" s="134">
        <v>9600</v>
      </c>
      <c r="F37" s="134"/>
      <c r="G37" s="135"/>
      <c r="H37" s="135"/>
      <c r="I37" s="135"/>
      <c r="J37" s="135"/>
      <c r="K37" s="135"/>
      <c r="L37" s="135"/>
      <c r="M37" s="124"/>
      <c r="N37" s="124"/>
    </row>
    <row r="38" spans="1:14" s="3" customFormat="1" ht="12.75" customHeight="1">
      <c r="A38" s="101">
        <v>3225</v>
      </c>
      <c r="B38" s="114">
        <v>941</v>
      </c>
      <c r="C38" s="95" t="s">
        <v>71</v>
      </c>
      <c r="D38" s="103">
        <f t="shared" si="11"/>
        <v>6000</v>
      </c>
      <c r="E38" s="134">
        <v>6000</v>
      </c>
      <c r="F38" s="134"/>
      <c r="G38" s="135"/>
      <c r="H38" s="135"/>
      <c r="I38" s="135"/>
      <c r="J38" s="135"/>
      <c r="K38" s="135"/>
      <c r="L38" s="135"/>
      <c r="M38" s="124"/>
      <c r="N38" s="124"/>
    </row>
    <row r="39" spans="1:14" s="3" customFormat="1" ht="12.75" customHeight="1">
      <c r="A39" s="101">
        <v>3227</v>
      </c>
      <c r="B39" s="114">
        <v>942</v>
      </c>
      <c r="C39" s="95" t="s">
        <v>72</v>
      </c>
      <c r="D39" s="103">
        <f t="shared" si="11"/>
        <v>3550</v>
      </c>
      <c r="E39" s="134">
        <v>3550</v>
      </c>
      <c r="F39" s="134"/>
      <c r="G39" s="135"/>
      <c r="H39" s="135"/>
      <c r="I39" s="135"/>
      <c r="J39" s="135"/>
      <c r="K39" s="135"/>
      <c r="L39" s="135"/>
      <c r="M39" s="124"/>
      <c r="N39" s="124"/>
    </row>
    <row r="40" spans="1:14" s="3" customFormat="1" ht="12.75" customHeight="1">
      <c r="A40" s="101">
        <v>323</v>
      </c>
      <c r="B40" s="113"/>
      <c r="C40" s="95" t="s">
        <v>28</v>
      </c>
      <c r="D40" s="103">
        <f t="shared" si="11"/>
        <v>87963</v>
      </c>
      <c r="E40" s="96">
        <f aca="true" t="shared" si="17" ref="E40:L40">SUM(E41:E49)</f>
        <v>87963</v>
      </c>
      <c r="F40" s="96">
        <f>SUM(F41:F49)</f>
        <v>0</v>
      </c>
      <c r="G40" s="96">
        <f t="shared" si="17"/>
        <v>0</v>
      </c>
      <c r="H40" s="96">
        <f t="shared" si="17"/>
        <v>0</v>
      </c>
      <c r="I40" s="96">
        <f t="shared" si="17"/>
        <v>0</v>
      </c>
      <c r="J40" s="96">
        <f t="shared" si="17"/>
        <v>0</v>
      </c>
      <c r="K40" s="96">
        <f t="shared" si="17"/>
        <v>0</v>
      </c>
      <c r="L40" s="96">
        <f t="shared" si="17"/>
        <v>0</v>
      </c>
      <c r="M40" s="124"/>
      <c r="N40" s="124"/>
    </row>
    <row r="41" spans="1:14" s="3" customFormat="1" ht="12.75" customHeight="1">
      <c r="A41" s="101">
        <v>3231</v>
      </c>
      <c r="B41" s="114">
        <v>943</v>
      </c>
      <c r="C41" s="95" t="s">
        <v>73</v>
      </c>
      <c r="D41" s="103">
        <f t="shared" si="11"/>
        <v>24320</v>
      </c>
      <c r="E41" s="134">
        <v>24320</v>
      </c>
      <c r="F41" s="134"/>
      <c r="G41" s="135"/>
      <c r="H41" s="135"/>
      <c r="I41" s="135"/>
      <c r="J41" s="135"/>
      <c r="K41" s="135"/>
      <c r="L41" s="135"/>
      <c r="M41" s="124"/>
      <c r="N41" s="124"/>
    </row>
    <row r="42" spans="1:14" s="3" customFormat="1" ht="12.75" customHeight="1">
      <c r="A42" s="101">
        <v>3232</v>
      </c>
      <c r="B42" s="114">
        <v>944</v>
      </c>
      <c r="C42" s="95" t="s">
        <v>62</v>
      </c>
      <c r="D42" s="103">
        <f aca="true" t="shared" si="18" ref="D42:D49">SUM(E42:L42)</f>
        <v>0</v>
      </c>
      <c r="E42" s="134"/>
      <c r="F42" s="134"/>
      <c r="G42" s="135"/>
      <c r="H42" s="135"/>
      <c r="I42" s="135"/>
      <c r="J42" s="135"/>
      <c r="K42" s="135"/>
      <c r="L42" s="135"/>
      <c r="M42" s="124"/>
      <c r="N42" s="124"/>
    </row>
    <row r="43" spans="1:14" s="3" customFormat="1" ht="12.75" customHeight="1">
      <c r="A43" s="101">
        <v>3233</v>
      </c>
      <c r="B43" s="114">
        <v>945</v>
      </c>
      <c r="C43" s="95" t="s">
        <v>74</v>
      </c>
      <c r="D43" s="103">
        <f t="shared" si="18"/>
        <v>2750</v>
      </c>
      <c r="E43" s="134">
        <v>2750</v>
      </c>
      <c r="F43" s="134"/>
      <c r="G43" s="135"/>
      <c r="H43" s="135"/>
      <c r="I43" s="135"/>
      <c r="J43" s="135"/>
      <c r="K43" s="135"/>
      <c r="L43" s="135"/>
      <c r="M43" s="124"/>
      <c r="N43" s="124"/>
    </row>
    <row r="44" spans="1:14" s="3" customFormat="1" ht="12.75" customHeight="1">
      <c r="A44" s="101">
        <v>3234</v>
      </c>
      <c r="B44" s="114">
        <v>946</v>
      </c>
      <c r="C44" s="95" t="s">
        <v>75</v>
      </c>
      <c r="D44" s="103">
        <f t="shared" si="18"/>
        <v>27585</v>
      </c>
      <c r="E44" s="134">
        <v>27585</v>
      </c>
      <c r="F44" s="134"/>
      <c r="G44" s="135"/>
      <c r="H44" s="135"/>
      <c r="I44" s="135"/>
      <c r="J44" s="135"/>
      <c r="K44" s="135"/>
      <c r="L44" s="135"/>
      <c r="M44" s="124"/>
      <c r="N44" s="124"/>
    </row>
    <row r="45" spans="1:14" s="3" customFormat="1" ht="12.75" customHeight="1">
      <c r="A45" s="101">
        <v>3235</v>
      </c>
      <c r="B45" s="114">
        <v>947</v>
      </c>
      <c r="C45" s="95" t="s">
        <v>76</v>
      </c>
      <c r="D45" s="103">
        <f t="shared" si="18"/>
        <v>8900</v>
      </c>
      <c r="E45" s="134">
        <v>8900</v>
      </c>
      <c r="F45" s="134"/>
      <c r="G45" s="135"/>
      <c r="H45" s="135"/>
      <c r="I45" s="135"/>
      <c r="J45" s="135"/>
      <c r="K45" s="135"/>
      <c r="L45" s="135"/>
      <c r="M45" s="124"/>
      <c r="N45" s="124"/>
    </row>
    <row r="46" spans="1:14" s="3" customFormat="1" ht="12.75" customHeight="1">
      <c r="A46" s="101">
        <v>3236</v>
      </c>
      <c r="B46" s="114">
        <v>948</v>
      </c>
      <c r="C46" s="95" t="s">
        <v>77</v>
      </c>
      <c r="D46" s="103">
        <f t="shared" si="18"/>
        <v>4125</v>
      </c>
      <c r="E46" s="134">
        <v>4125</v>
      </c>
      <c r="F46" s="134"/>
      <c r="G46" s="135"/>
      <c r="H46" s="135"/>
      <c r="I46" s="135"/>
      <c r="J46" s="135"/>
      <c r="K46" s="135"/>
      <c r="L46" s="135"/>
      <c r="M46" s="124"/>
      <c r="N46" s="124"/>
    </row>
    <row r="47" spans="1:14" s="3" customFormat="1" ht="12.75" customHeight="1">
      <c r="A47" s="101">
        <v>3237</v>
      </c>
      <c r="B47" s="114">
        <v>949</v>
      </c>
      <c r="C47" s="95" t="s">
        <v>63</v>
      </c>
      <c r="D47" s="103">
        <f t="shared" si="18"/>
        <v>7200</v>
      </c>
      <c r="E47" s="134">
        <v>7200</v>
      </c>
      <c r="F47" s="134"/>
      <c r="G47" s="135"/>
      <c r="H47" s="135"/>
      <c r="I47" s="135"/>
      <c r="J47" s="135"/>
      <c r="K47" s="135"/>
      <c r="L47" s="135"/>
      <c r="M47" s="124"/>
      <c r="N47" s="124"/>
    </row>
    <row r="48" spans="1:14" s="3" customFormat="1" ht="12.75" customHeight="1">
      <c r="A48" s="101">
        <v>3238</v>
      </c>
      <c r="B48" s="114">
        <v>950</v>
      </c>
      <c r="C48" s="95" t="s">
        <v>78</v>
      </c>
      <c r="D48" s="103">
        <f t="shared" si="18"/>
        <v>10083</v>
      </c>
      <c r="E48" s="134">
        <v>10083</v>
      </c>
      <c r="F48" s="134"/>
      <c r="G48" s="135"/>
      <c r="H48" s="135"/>
      <c r="I48" s="135"/>
      <c r="J48" s="135"/>
      <c r="K48" s="135"/>
      <c r="L48" s="135"/>
      <c r="M48" s="124"/>
      <c r="N48" s="124"/>
    </row>
    <row r="49" spans="1:14" s="3" customFormat="1" ht="12.75" customHeight="1">
      <c r="A49" s="101">
        <v>3239</v>
      </c>
      <c r="B49" s="114">
        <v>951</v>
      </c>
      <c r="C49" s="95" t="s">
        <v>79</v>
      </c>
      <c r="D49" s="103">
        <f t="shared" si="18"/>
        <v>3000</v>
      </c>
      <c r="E49" s="134">
        <v>3000</v>
      </c>
      <c r="F49" s="134"/>
      <c r="G49" s="135"/>
      <c r="H49" s="135"/>
      <c r="I49" s="135"/>
      <c r="J49" s="135"/>
      <c r="K49" s="135"/>
      <c r="L49" s="135"/>
      <c r="M49" s="124"/>
      <c r="N49" s="124"/>
    </row>
    <row r="50" spans="1:14" s="3" customFormat="1" ht="12.75" customHeight="1">
      <c r="A50" s="101">
        <v>324</v>
      </c>
      <c r="B50" s="113"/>
      <c r="C50" s="95" t="s">
        <v>80</v>
      </c>
      <c r="D50" s="103">
        <f aca="true" t="shared" si="19" ref="D50:D62">SUM(E50:L50)</f>
        <v>0</v>
      </c>
      <c r="E50" s="96">
        <f aca="true" t="shared" si="20" ref="E50:L50">SUM(E51)</f>
        <v>0</v>
      </c>
      <c r="F50" s="96">
        <f t="shared" si="20"/>
        <v>0</v>
      </c>
      <c r="G50" s="96">
        <f t="shared" si="20"/>
        <v>0</v>
      </c>
      <c r="H50" s="96">
        <f t="shared" si="20"/>
        <v>0</v>
      </c>
      <c r="I50" s="96">
        <f t="shared" si="20"/>
        <v>0</v>
      </c>
      <c r="J50" s="96">
        <f t="shared" si="20"/>
        <v>0</v>
      </c>
      <c r="K50" s="96">
        <f t="shared" si="20"/>
        <v>0</v>
      </c>
      <c r="L50" s="96">
        <f t="shared" si="20"/>
        <v>0</v>
      </c>
      <c r="M50" s="124"/>
      <c r="N50" s="124"/>
    </row>
    <row r="51" spans="1:14" s="3" customFormat="1" ht="12.75" customHeight="1">
      <c r="A51" s="101">
        <v>3241</v>
      </c>
      <c r="B51" s="114">
        <v>952</v>
      </c>
      <c r="C51" s="95" t="s">
        <v>80</v>
      </c>
      <c r="D51" s="103">
        <f t="shared" si="19"/>
        <v>0</v>
      </c>
      <c r="E51" s="134"/>
      <c r="F51" s="134"/>
      <c r="G51" s="135"/>
      <c r="H51" s="135"/>
      <c r="I51" s="135"/>
      <c r="J51" s="135"/>
      <c r="K51" s="135"/>
      <c r="L51" s="135"/>
      <c r="M51" s="124"/>
      <c r="N51" s="124"/>
    </row>
    <row r="52" spans="1:14" s="3" customFormat="1" ht="12.75" customHeight="1">
      <c r="A52" s="101">
        <v>329</v>
      </c>
      <c r="B52" s="113"/>
      <c r="C52" s="95" t="s">
        <v>81</v>
      </c>
      <c r="D52" s="103">
        <f t="shared" si="19"/>
        <v>14636</v>
      </c>
      <c r="E52" s="96">
        <f aca="true" t="shared" si="21" ref="E52:L52">SUM(E53:E57)</f>
        <v>14636</v>
      </c>
      <c r="F52" s="96">
        <f>SUM(F53:F57)</f>
        <v>0</v>
      </c>
      <c r="G52" s="96">
        <f t="shared" si="21"/>
        <v>0</v>
      </c>
      <c r="H52" s="96">
        <f t="shared" si="21"/>
        <v>0</v>
      </c>
      <c r="I52" s="96">
        <f t="shared" si="21"/>
        <v>0</v>
      </c>
      <c r="J52" s="96">
        <f t="shared" si="21"/>
        <v>0</v>
      </c>
      <c r="K52" s="96">
        <f t="shared" si="21"/>
        <v>0</v>
      </c>
      <c r="L52" s="96">
        <f t="shared" si="21"/>
        <v>0</v>
      </c>
      <c r="M52" s="124"/>
      <c r="N52" s="124"/>
    </row>
    <row r="53" spans="1:14" s="3" customFormat="1" ht="12.75" customHeight="1">
      <c r="A53" s="101">
        <v>3292</v>
      </c>
      <c r="B53" s="114">
        <v>953</v>
      </c>
      <c r="C53" s="95" t="s">
        <v>82</v>
      </c>
      <c r="D53" s="103">
        <f t="shared" si="19"/>
        <v>0</v>
      </c>
      <c r="E53" s="134"/>
      <c r="F53" s="134"/>
      <c r="G53" s="135"/>
      <c r="H53" s="135"/>
      <c r="I53" s="135"/>
      <c r="J53" s="135"/>
      <c r="K53" s="135"/>
      <c r="L53" s="135"/>
      <c r="M53" s="124"/>
      <c r="N53" s="124"/>
    </row>
    <row r="54" spans="1:14" s="3" customFormat="1" ht="12.75" customHeight="1">
      <c r="A54" s="101">
        <v>3293</v>
      </c>
      <c r="B54" s="114">
        <v>954</v>
      </c>
      <c r="C54" s="95" t="s">
        <v>83</v>
      </c>
      <c r="D54" s="103">
        <f t="shared" si="19"/>
        <v>2207</v>
      </c>
      <c r="E54" s="134">
        <v>2207</v>
      </c>
      <c r="F54" s="134"/>
      <c r="G54" s="135"/>
      <c r="H54" s="135"/>
      <c r="I54" s="135"/>
      <c r="J54" s="135"/>
      <c r="K54" s="135"/>
      <c r="L54" s="135"/>
      <c r="M54" s="124"/>
      <c r="N54" s="124"/>
    </row>
    <row r="55" spans="1:14" s="3" customFormat="1" ht="12.75" customHeight="1">
      <c r="A55" s="101">
        <v>3294</v>
      </c>
      <c r="B55" s="114">
        <v>955</v>
      </c>
      <c r="C55" s="104" t="s">
        <v>117</v>
      </c>
      <c r="D55" s="103">
        <f t="shared" si="19"/>
        <v>1650</v>
      </c>
      <c r="E55" s="134">
        <v>1650</v>
      </c>
      <c r="F55" s="134"/>
      <c r="G55" s="135"/>
      <c r="H55" s="135"/>
      <c r="I55" s="135"/>
      <c r="J55" s="135"/>
      <c r="K55" s="135"/>
      <c r="L55" s="135"/>
      <c r="M55" s="124"/>
      <c r="N55" s="124"/>
    </row>
    <row r="56" spans="1:14" s="3" customFormat="1" ht="12.75" customHeight="1">
      <c r="A56" s="101">
        <v>3295</v>
      </c>
      <c r="B56" s="114">
        <v>956</v>
      </c>
      <c r="C56" s="95" t="s">
        <v>84</v>
      </c>
      <c r="D56" s="103">
        <f t="shared" si="19"/>
        <v>200</v>
      </c>
      <c r="E56" s="134">
        <v>200</v>
      </c>
      <c r="F56" s="134"/>
      <c r="G56" s="135"/>
      <c r="H56" s="135"/>
      <c r="I56" s="135"/>
      <c r="J56" s="135"/>
      <c r="K56" s="135"/>
      <c r="L56" s="135"/>
      <c r="M56" s="124"/>
      <c r="N56" s="124"/>
    </row>
    <row r="57" spans="1:14" s="3" customFormat="1" ht="12.75" customHeight="1">
      <c r="A57" s="101">
        <v>3299</v>
      </c>
      <c r="B57" s="114">
        <v>957</v>
      </c>
      <c r="C57" s="95" t="s">
        <v>81</v>
      </c>
      <c r="D57" s="103">
        <f t="shared" si="19"/>
        <v>10579</v>
      </c>
      <c r="E57" s="134">
        <v>10579</v>
      </c>
      <c r="F57" s="134"/>
      <c r="G57" s="135"/>
      <c r="H57" s="135"/>
      <c r="I57" s="135"/>
      <c r="J57" s="135"/>
      <c r="K57" s="135"/>
      <c r="L57" s="135"/>
      <c r="M57" s="124"/>
      <c r="N57" s="124"/>
    </row>
    <row r="58" spans="1:14" s="3" customFormat="1" ht="12.75" customHeight="1">
      <c r="A58" s="101">
        <v>34</v>
      </c>
      <c r="B58" s="113"/>
      <c r="C58" s="95" t="s">
        <v>85</v>
      </c>
      <c r="D58" s="103">
        <f t="shared" si="19"/>
        <v>0</v>
      </c>
      <c r="E58" s="96">
        <f aca="true" t="shared" si="22" ref="E58:L58">SUM(E59)</f>
        <v>0</v>
      </c>
      <c r="F58" s="96">
        <f t="shared" si="22"/>
        <v>0</v>
      </c>
      <c r="G58" s="96">
        <f t="shared" si="22"/>
        <v>0</v>
      </c>
      <c r="H58" s="96">
        <f t="shared" si="22"/>
        <v>0</v>
      </c>
      <c r="I58" s="96">
        <f t="shared" si="22"/>
        <v>0</v>
      </c>
      <c r="J58" s="96">
        <f t="shared" si="22"/>
        <v>0</v>
      </c>
      <c r="K58" s="96">
        <f t="shared" si="22"/>
        <v>0</v>
      </c>
      <c r="L58" s="96">
        <f t="shared" si="22"/>
        <v>0</v>
      </c>
      <c r="M58" s="134">
        <v>0</v>
      </c>
      <c r="N58" s="134">
        <v>0</v>
      </c>
    </row>
    <row r="59" spans="1:14" s="3" customFormat="1" ht="12.75" customHeight="1">
      <c r="A59" s="101">
        <v>343</v>
      </c>
      <c r="B59" s="113"/>
      <c r="C59" s="95" t="s">
        <v>29</v>
      </c>
      <c r="D59" s="103">
        <f t="shared" si="19"/>
        <v>0</v>
      </c>
      <c r="E59" s="96">
        <f>SUM(E60:E62)</f>
        <v>0</v>
      </c>
      <c r="F59" s="96">
        <f aca="true" t="shared" si="23" ref="F59:L59">SUM(F60:F62)</f>
        <v>0</v>
      </c>
      <c r="G59" s="96">
        <f t="shared" si="23"/>
        <v>0</v>
      </c>
      <c r="H59" s="96">
        <f t="shared" si="23"/>
        <v>0</v>
      </c>
      <c r="I59" s="96">
        <f t="shared" si="23"/>
        <v>0</v>
      </c>
      <c r="J59" s="96">
        <f t="shared" si="23"/>
        <v>0</v>
      </c>
      <c r="K59" s="96">
        <f t="shared" si="23"/>
        <v>0</v>
      </c>
      <c r="L59" s="96">
        <f t="shared" si="23"/>
        <v>0</v>
      </c>
      <c r="M59" s="124"/>
      <c r="N59" s="124"/>
    </row>
    <row r="60" spans="1:14" s="3" customFormat="1" ht="12.75" customHeight="1">
      <c r="A60" s="101">
        <v>3431</v>
      </c>
      <c r="B60" s="114">
        <v>958</v>
      </c>
      <c r="C60" s="95" t="s">
        <v>86</v>
      </c>
      <c r="D60" s="103">
        <f t="shared" si="19"/>
        <v>0</v>
      </c>
      <c r="E60" s="96"/>
      <c r="F60" s="96"/>
      <c r="G60" s="124"/>
      <c r="H60" s="124"/>
      <c r="I60" s="124"/>
      <c r="J60" s="124"/>
      <c r="K60" s="124"/>
      <c r="L60" s="124"/>
      <c r="M60" s="124"/>
      <c r="N60" s="124"/>
    </row>
    <row r="61" spans="1:14" s="3" customFormat="1" ht="12.75" customHeight="1">
      <c r="A61" s="101">
        <v>3433</v>
      </c>
      <c r="B61" s="114">
        <v>959</v>
      </c>
      <c r="C61" s="95" t="s">
        <v>87</v>
      </c>
      <c r="D61" s="103">
        <f t="shared" si="19"/>
        <v>0</v>
      </c>
      <c r="E61" s="96"/>
      <c r="F61" s="96"/>
      <c r="G61" s="124"/>
      <c r="H61" s="124"/>
      <c r="I61" s="124"/>
      <c r="J61" s="124"/>
      <c r="K61" s="124"/>
      <c r="L61" s="124"/>
      <c r="M61" s="124"/>
      <c r="N61" s="124"/>
    </row>
    <row r="62" spans="1:14" s="3" customFormat="1" ht="12.75" customHeight="1">
      <c r="A62" s="101">
        <v>3434</v>
      </c>
      <c r="B62" s="114">
        <v>960</v>
      </c>
      <c r="C62" s="95" t="s">
        <v>88</v>
      </c>
      <c r="D62" s="103">
        <f t="shared" si="19"/>
        <v>0</v>
      </c>
      <c r="E62" s="96"/>
      <c r="F62" s="96"/>
      <c r="G62" s="124"/>
      <c r="H62" s="124"/>
      <c r="I62" s="124"/>
      <c r="J62" s="124"/>
      <c r="K62" s="124"/>
      <c r="L62" s="124"/>
      <c r="M62" s="124"/>
      <c r="N62" s="124"/>
    </row>
    <row r="63" spans="1:14" s="3" customFormat="1" ht="12.75" customHeight="1">
      <c r="A63" s="101"/>
      <c r="B63" s="113"/>
      <c r="C63" s="95"/>
      <c r="D63" s="96"/>
      <c r="E63" s="96"/>
      <c r="F63" s="96"/>
      <c r="G63" s="124"/>
      <c r="H63" s="124"/>
      <c r="I63" s="124"/>
      <c r="J63" s="124"/>
      <c r="K63" s="124"/>
      <c r="L63" s="124"/>
      <c r="M63" s="124"/>
      <c r="N63" s="124"/>
    </row>
    <row r="64" spans="1:14" s="3" customFormat="1" ht="26.25" customHeight="1">
      <c r="A64" s="100" t="s">
        <v>144</v>
      </c>
      <c r="B64" s="169"/>
      <c r="C64" s="126" t="s">
        <v>140</v>
      </c>
      <c r="D64" s="127">
        <f aca="true" t="shared" si="24" ref="D64:D72">SUM(E64:L64)</f>
        <v>284000</v>
      </c>
      <c r="E64" s="127">
        <f aca="true" t="shared" si="25" ref="E64:N65">SUM(E65)</f>
        <v>284000</v>
      </c>
      <c r="F64" s="127">
        <f t="shared" si="25"/>
        <v>0</v>
      </c>
      <c r="G64" s="127">
        <f t="shared" si="25"/>
        <v>0</v>
      </c>
      <c r="H64" s="127">
        <f t="shared" si="25"/>
        <v>0</v>
      </c>
      <c r="I64" s="127">
        <f t="shared" si="25"/>
        <v>0</v>
      </c>
      <c r="J64" s="127">
        <f t="shared" si="25"/>
        <v>0</v>
      </c>
      <c r="K64" s="127">
        <f t="shared" si="25"/>
        <v>0</v>
      </c>
      <c r="L64" s="127">
        <f t="shared" si="25"/>
        <v>0</v>
      </c>
      <c r="M64" s="127">
        <f t="shared" si="25"/>
        <v>284000</v>
      </c>
      <c r="N64" s="127">
        <f t="shared" si="25"/>
        <v>284000</v>
      </c>
    </row>
    <row r="65" spans="1:14" s="3" customFormat="1" ht="12.75" customHeight="1">
      <c r="A65" s="101">
        <v>3</v>
      </c>
      <c r="B65" s="113"/>
      <c r="C65" s="95" t="s">
        <v>51</v>
      </c>
      <c r="D65" s="96">
        <f t="shared" si="24"/>
        <v>284000</v>
      </c>
      <c r="E65" s="96">
        <f t="shared" si="25"/>
        <v>284000</v>
      </c>
      <c r="F65" s="96">
        <f t="shared" si="25"/>
        <v>0</v>
      </c>
      <c r="G65" s="96">
        <f t="shared" si="25"/>
        <v>0</v>
      </c>
      <c r="H65" s="96">
        <f t="shared" si="25"/>
        <v>0</v>
      </c>
      <c r="I65" s="96">
        <f t="shared" si="25"/>
        <v>0</v>
      </c>
      <c r="J65" s="96">
        <f t="shared" si="25"/>
        <v>0</v>
      </c>
      <c r="K65" s="96">
        <f t="shared" si="25"/>
        <v>0</v>
      </c>
      <c r="L65" s="96">
        <f t="shared" si="25"/>
        <v>0</v>
      </c>
      <c r="M65" s="96">
        <f t="shared" si="25"/>
        <v>284000</v>
      </c>
      <c r="N65" s="96">
        <f t="shared" si="25"/>
        <v>284000</v>
      </c>
    </row>
    <row r="66" spans="1:14" s="3" customFormat="1" ht="12.75" customHeight="1">
      <c r="A66" s="101">
        <v>32</v>
      </c>
      <c r="B66" s="113"/>
      <c r="C66" s="95" t="s">
        <v>25</v>
      </c>
      <c r="D66" s="96">
        <f t="shared" si="24"/>
        <v>284000</v>
      </c>
      <c r="E66" s="96">
        <f aca="true" t="shared" si="26" ref="E66:L66">SUM(E67,E71,E79)</f>
        <v>284000</v>
      </c>
      <c r="F66" s="96">
        <f t="shared" si="26"/>
        <v>0</v>
      </c>
      <c r="G66" s="96">
        <f t="shared" si="26"/>
        <v>0</v>
      </c>
      <c r="H66" s="96">
        <f t="shared" si="26"/>
        <v>0</v>
      </c>
      <c r="I66" s="96">
        <f t="shared" si="26"/>
        <v>0</v>
      </c>
      <c r="J66" s="96">
        <f t="shared" si="26"/>
        <v>0</v>
      </c>
      <c r="K66" s="96">
        <f t="shared" si="26"/>
        <v>0</v>
      </c>
      <c r="L66" s="96">
        <f t="shared" si="26"/>
        <v>0</v>
      </c>
      <c r="M66" s="134">
        <v>284000</v>
      </c>
      <c r="N66" s="134">
        <v>284000</v>
      </c>
    </row>
    <row r="67" spans="1:14" s="3" customFormat="1" ht="12.75" customHeight="1">
      <c r="A67" s="101">
        <v>322</v>
      </c>
      <c r="B67" s="113"/>
      <c r="C67" s="95" t="s">
        <v>27</v>
      </c>
      <c r="D67" s="103">
        <f t="shared" si="24"/>
        <v>188000</v>
      </c>
      <c r="E67" s="96">
        <f aca="true" t="shared" si="27" ref="E67:L67">SUM(E68:E70)</f>
        <v>188000</v>
      </c>
      <c r="F67" s="96">
        <f>SUM(F68:F70)</f>
        <v>0</v>
      </c>
      <c r="G67" s="96">
        <f t="shared" si="27"/>
        <v>0</v>
      </c>
      <c r="H67" s="96">
        <f t="shared" si="27"/>
        <v>0</v>
      </c>
      <c r="I67" s="96">
        <f t="shared" si="27"/>
        <v>0</v>
      </c>
      <c r="J67" s="96">
        <f t="shared" si="27"/>
        <v>0</v>
      </c>
      <c r="K67" s="96">
        <f t="shared" si="27"/>
        <v>0</v>
      </c>
      <c r="L67" s="96">
        <f t="shared" si="27"/>
        <v>0</v>
      </c>
      <c r="M67" s="124"/>
      <c r="N67" s="124"/>
    </row>
    <row r="68" spans="1:14" s="3" customFormat="1" ht="12.75" customHeight="1">
      <c r="A68" s="101">
        <v>3221</v>
      </c>
      <c r="B68" s="114">
        <v>961</v>
      </c>
      <c r="C68" s="95" t="s">
        <v>67</v>
      </c>
      <c r="D68" s="103">
        <f t="shared" si="24"/>
        <v>8000</v>
      </c>
      <c r="E68" s="134">
        <v>8000</v>
      </c>
      <c r="F68" s="134"/>
      <c r="G68" s="135"/>
      <c r="H68" s="135"/>
      <c r="I68" s="135"/>
      <c r="J68" s="135"/>
      <c r="K68" s="135"/>
      <c r="L68" s="135"/>
      <c r="M68" s="124"/>
      <c r="N68" s="124"/>
    </row>
    <row r="69" spans="1:14" s="3" customFormat="1" ht="12.75" customHeight="1">
      <c r="A69" s="101">
        <v>3223</v>
      </c>
      <c r="B69" s="114">
        <v>962</v>
      </c>
      <c r="C69" s="95" t="s">
        <v>69</v>
      </c>
      <c r="D69" s="103">
        <f t="shared" si="24"/>
        <v>180000</v>
      </c>
      <c r="E69" s="134">
        <v>180000</v>
      </c>
      <c r="F69" s="134"/>
      <c r="G69" s="135"/>
      <c r="H69" s="135"/>
      <c r="I69" s="135"/>
      <c r="J69" s="135"/>
      <c r="K69" s="135"/>
      <c r="L69" s="135"/>
      <c r="M69" s="124"/>
      <c r="N69" s="124"/>
    </row>
    <row r="70" spans="1:14" s="3" customFormat="1" ht="12.75" customHeight="1">
      <c r="A70" s="101">
        <v>3225</v>
      </c>
      <c r="B70" s="114">
        <v>963</v>
      </c>
      <c r="C70" s="95" t="s">
        <v>71</v>
      </c>
      <c r="D70" s="103">
        <f t="shared" si="24"/>
        <v>0</v>
      </c>
      <c r="E70" s="134"/>
      <c r="F70" s="134"/>
      <c r="G70" s="135"/>
      <c r="H70" s="135"/>
      <c r="I70" s="135"/>
      <c r="J70" s="135"/>
      <c r="K70" s="135"/>
      <c r="L70" s="135"/>
      <c r="M70" s="124"/>
      <c r="N70" s="124"/>
    </row>
    <row r="71" spans="1:14" s="3" customFormat="1" ht="12.75" customHeight="1">
      <c r="A71" s="101">
        <v>323</v>
      </c>
      <c r="B71" s="113"/>
      <c r="C71" s="95" t="s">
        <v>28</v>
      </c>
      <c r="D71" s="103">
        <f t="shared" si="24"/>
        <v>96000</v>
      </c>
      <c r="E71" s="96">
        <f aca="true" t="shared" si="28" ref="E71:L71">SUM(E72:E78)</f>
        <v>96000</v>
      </c>
      <c r="F71" s="96">
        <f>SUM(F72:F78)</f>
        <v>0</v>
      </c>
      <c r="G71" s="96">
        <f t="shared" si="28"/>
        <v>0</v>
      </c>
      <c r="H71" s="96">
        <f t="shared" si="28"/>
        <v>0</v>
      </c>
      <c r="I71" s="96">
        <f t="shared" si="28"/>
        <v>0</v>
      </c>
      <c r="J71" s="96">
        <f t="shared" si="28"/>
        <v>0</v>
      </c>
      <c r="K71" s="96">
        <f t="shared" si="28"/>
        <v>0</v>
      </c>
      <c r="L71" s="96">
        <f t="shared" si="28"/>
        <v>0</v>
      </c>
      <c r="M71" s="124"/>
      <c r="N71" s="124"/>
    </row>
    <row r="72" spans="1:14" s="3" customFormat="1" ht="12.75" customHeight="1">
      <c r="A72" s="101">
        <v>3231</v>
      </c>
      <c r="B72" s="114">
        <v>964</v>
      </c>
      <c r="C72" s="95" t="s">
        <v>73</v>
      </c>
      <c r="D72" s="103">
        <f t="shared" si="24"/>
        <v>0</v>
      </c>
      <c r="E72" s="134"/>
      <c r="F72" s="134"/>
      <c r="G72" s="135"/>
      <c r="H72" s="135"/>
      <c r="I72" s="135"/>
      <c r="J72" s="135"/>
      <c r="K72" s="135"/>
      <c r="L72" s="135"/>
      <c r="M72" s="124"/>
      <c r="N72" s="124"/>
    </row>
    <row r="73" spans="1:14" s="3" customFormat="1" ht="12.75" customHeight="1">
      <c r="A73" s="101">
        <v>3232</v>
      </c>
      <c r="B73" s="114">
        <v>965</v>
      </c>
      <c r="C73" s="95" t="s">
        <v>62</v>
      </c>
      <c r="D73" s="103">
        <f aca="true" t="shared" si="29" ref="D73:D78">SUM(E73:L73)</f>
        <v>65000</v>
      </c>
      <c r="E73" s="134">
        <v>65000</v>
      </c>
      <c r="F73" s="134"/>
      <c r="G73" s="135"/>
      <c r="H73" s="135"/>
      <c r="I73" s="135"/>
      <c r="J73" s="135"/>
      <c r="K73" s="135"/>
      <c r="L73" s="135"/>
      <c r="M73" s="124"/>
      <c r="N73" s="124"/>
    </row>
    <row r="74" spans="1:14" s="3" customFormat="1" ht="12.75" customHeight="1">
      <c r="A74" s="101">
        <v>3234</v>
      </c>
      <c r="B74" s="114">
        <v>966</v>
      </c>
      <c r="C74" s="95" t="s">
        <v>75</v>
      </c>
      <c r="D74" s="103">
        <f t="shared" si="29"/>
        <v>15000</v>
      </c>
      <c r="E74" s="134">
        <v>15000</v>
      </c>
      <c r="F74" s="134"/>
      <c r="G74" s="135"/>
      <c r="H74" s="135"/>
      <c r="I74" s="135"/>
      <c r="J74" s="135"/>
      <c r="K74" s="135"/>
      <c r="L74" s="135"/>
      <c r="M74" s="124"/>
      <c r="N74" s="124"/>
    </row>
    <row r="75" spans="1:14" s="3" customFormat="1" ht="12.75" customHeight="1">
      <c r="A75" s="101">
        <v>3235</v>
      </c>
      <c r="B75" s="114">
        <v>967</v>
      </c>
      <c r="C75" s="95" t="s">
        <v>76</v>
      </c>
      <c r="D75" s="103">
        <f t="shared" si="29"/>
        <v>0</v>
      </c>
      <c r="E75" s="134"/>
      <c r="F75" s="134"/>
      <c r="G75" s="135"/>
      <c r="H75" s="135"/>
      <c r="I75" s="135"/>
      <c r="J75" s="135"/>
      <c r="K75" s="135"/>
      <c r="L75" s="135"/>
      <c r="M75" s="124"/>
      <c r="N75" s="124"/>
    </row>
    <row r="76" spans="1:14" s="3" customFormat="1" ht="12.75" customHeight="1">
      <c r="A76" s="101">
        <v>3236</v>
      </c>
      <c r="B76" s="114">
        <v>968</v>
      </c>
      <c r="C76" s="95" t="s">
        <v>77</v>
      </c>
      <c r="D76" s="103">
        <f t="shared" si="29"/>
        <v>13000</v>
      </c>
      <c r="E76" s="134">
        <v>13000</v>
      </c>
      <c r="F76" s="134"/>
      <c r="G76" s="135"/>
      <c r="H76" s="135"/>
      <c r="I76" s="135"/>
      <c r="J76" s="135"/>
      <c r="K76" s="135"/>
      <c r="L76" s="135"/>
      <c r="M76" s="124"/>
      <c r="N76" s="124"/>
    </row>
    <row r="77" spans="1:14" s="3" customFormat="1" ht="12.75" customHeight="1">
      <c r="A77" s="101">
        <v>3237</v>
      </c>
      <c r="B77" s="114">
        <v>969</v>
      </c>
      <c r="C77" s="95" t="s">
        <v>63</v>
      </c>
      <c r="D77" s="103">
        <f t="shared" si="29"/>
        <v>3000</v>
      </c>
      <c r="E77" s="134">
        <v>3000</v>
      </c>
      <c r="F77" s="134"/>
      <c r="G77" s="135"/>
      <c r="H77" s="135"/>
      <c r="I77" s="135"/>
      <c r="J77" s="135"/>
      <c r="K77" s="135"/>
      <c r="L77" s="135"/>
      <c r="M77" s="124"/>
      <c r="N77" s="124"/>
    </row>
    <row r="78" spans="1:14" s="3" customFormat="1" ht="12.75" customHeight="1">
      <c r="A78" s="101">
        <v>3239</v>
      </c>
      <c r="B78" s="114">
        <v>970</v>
      </c>
      <c r="C78" s="95" t="s">
        <v>79</v>
      </c>
      <c r="D78" s="103">
        <f t="shared" si="29"/>
        <v>0</v>
      </c>
      <c r="E78" s="134"/>
      <c r="F78" s="134"/>
      <c r="G78" s="135"/>
      <c r="H78" s="135"/>
      <c r="I78" s="135"/>
      <c r="J78" s="135"/>
      <c r="K78" s="135"/>
      <c r="L78" s="135"/>
      <c r="M78" s="124"/>
      <c r="N78" s="124"/>
    </row>
    <row r="79" spans="1:14" s="3" customFormat="1" ht="12.75" customHeight="1">
      <c r="A79" s="101">
        <v>329</v>
      </c>
      <c r="B79" s="113"/>
      <c r="C79" s="95" t="s">
        <v>81</v>
      </c>
      <c r="D79" s="103">
        <f>SUM(E79:L79)</f>
        <v>0</v>
      </c>
      <c r="E79" s="96">
        <f aca="true" t="shared" si="30" ref="E79:L79">SUM(E80:E80)</f>
        <v>0</v>
      </c>
      <c r="F79" s="96">
        <f t="shared" si="30"/>
        <v>0</v>
      </c>
      <c r="G79" s="96">
        <f t="shared" si="30"/>
        <v>0</v>
      </c>
      <c r="H79" s="96">
        <f t="shared" si="30"/>
        <v>0</v>
      </c>
      <c r="I79" s="96">
        <f t="shared" si="30"/>
        <v>0</v>
      </c>
      <c r="J79" s="96">
        <f t="shared" si="30"/>
        <v>0</v>
      </c>
      <c r="K79" s="96">
        <f t="shared" si="30"/>
        <v>0</v>
      </c>
      <c r="L79" s="96">
        <f t="shared" si="30"/>
        <v>0</v>
      </c>
      <c r="M79" s="124"/>
      <c r="N79" s="124"/>
    </row>
    <row r="80" spans="1:14" s="3" customFormat="1" ht="12.75" customHeight="1">
      <c r="A80" s="101">
        <v>3292</v>
      </c>
      <c r="B80" s="114">
        <v>971</v>
      </c>
      <c r="C80" s="95" t="s">
        <v>82</v>
      </c>
      <c r="D80" s="103">
        <f>SUM(E80:L80)</f>
        <v>0</v>
      </c>
      <c r="E80" s="134"/>
      <c r="F80" s="134"/>
      <c r="G80" s="135"/>
      <c r="H80" s="135"/>
      <c r="I80" s="135"/>
      <c r="J80" s="135"/>
      <c r="K80" s="135"/>
      <c r="L80" s="135"/>
      <c r="M80" s="124"/>
      <c r="N80" s="124"/>
    </row>
    <row r="81" spans="1:14" s="3" customFormat="1" ht="12.75" customHeight="1">
      <c r="A81" s="125"/>
      <c r="B81" s="120"/>
      <c r="C81" s="95"/>
      <c r="D81" s="96"/>
      <c r="E81" s="96"/>
      <c r="F81" s="96"/>
      <c r="G81" s="124"/>
      <c r="H81" s="124"/>
      <c r="I81" s="124"/>
      <c r="J81" s="124"/>
      <c r="K81" s="124"/>
      <c r="L81" s="124"/>
      <c r="M81" s="124"/>
      <c r="N81" s="124"/>
    </row>
    <row r="82" spans="1:14" ht="12.75">
      <c r="A82" s="102"/>
      <c r="B82" s="89"/>
      <c r="C82" s="90"/>
      <c r="D82" s="110"/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  <row r="83" spans="1:14" ht="25.5">
      <c r="A83" s="99" t="s">
        <v>112</v>
      </c>
      <c r="B83" s="85"/>
      <c r="C83" s="86" t="s">
        <v>96</v>
      </c>
      <c r="D83" s="97">
        <f>SUM(E83:L83)</f>
        <v>6281693</v>
      </c>
      <c r="E83" s="97">
        <f>E84</f>
        <v>0</v>
      </c>
      <c r="F83" s="97">
        <f aca="true" t="shared" si="31" ref="F83:N83">F84</f>
        <v>0</v>
      </c>
      <c r="G83" s="97">
        <f t="shared" si="31"/>
        <v>37517</v>
      </c>
      <c r="H83" s="97">
        <f t="shared" si="31"/>
        <v>216978</v>
      </c>
      <c r="I83" s="97">
        <f t="shared" si="31"/>
        <v>5991858</v>
      </c>
      <c r="J83" s="97">
        <f t="shared" si="31"/>
        <v>35340</v>
      </c>
      <c r="K83" s="97">
        <f t="shared" si="31"/>
        <v>0</v>
      </c>
      <c r="L83" s="97">
        <f t="shared" si="31"/>
        <v>0</v>
      </c>
      <c r="M83" s="97">
        <f t="shared" si="31"/>
        <v>6271191</v>
      </c>
      <c r="N83" s="97">
        <f t="shared" si="31"/>
        <v>6271191</v>
      </c>
    </row>
    <row r="84" spans="1:14" ht="25.5">
      <c r="A84" s="100" t="s">
        <v>113</v>
      </c>
      <c r="B84" s="87"/>
      <c r="C84" s="88" t="s">
        <v>114</v>
      </c>
      <c r="D84" s="98">
        <f>SUM(E84:L84)</f>
        <v>6281693</v>
      </c>
      <c r="E84" s="98">
        <f aca="true" t="shared" si="32" ref="E84:N84">SUM(E85,E143)</f>
        <v>0</v>
      </c>
      <c r="F84" s="98">
        <f t="shared" si="32"/>
        <v>0</v>
      </c>
      <c r="G84" s="98">
        <f t="shared" si="32"/>
        <v>37517</v>
      </c>
      <c r="H84" s="98">
        <f t="shared" si="32"/>
        <v>216978</v>
      </c>
      <c r="I84" s="98">
        <f t="shared" si="32"/>
        <v>5991858</v>
      </c>
      <c r="J84" s="98">
        <f t="shared" si="32"/>
        <v>35340</v>
      </c>
      <c r="K84" s="98">
        <f t="shared" si="32"/>
        <v>0</v>
      </c>
      <c r="L84" s="98">
        <f t="shared" si="32"/>
        <v>0</v>
      </c>
      <c r="M84" s="98">
        <f t="shared" si="32"/>
        <v>6271191</v>
      </c>
      <c r="N84" s="98">
        <f t="shared" si="32"/>
        <v>6271191</v>
      </c>
    </row>
    <row r="85" spans="1:14" ht="12.75">
      <c r="A85" s="101">
        <v>3</v>
      </c>
      <c r="B85" s="89"/>
      <c r="C85" s="95" t="s">
        <v>51</v>
      </c>
      <c r="D85" s="96">
        <f>SUM(E85:L85)</f>
        <v>6185492</v>
      </c>
      <c r="E85" s="96">
        <f>SUM(E86,E96,E128,E134,E140)</f>
        <v>0</v>
      </c>
      <c r="F85" s="96">
        <f>SUM(F86,F96,F128,F134,F140)</f>
        <v>0</v>
      </c>
      <c r="G85" s="96">
        <f>SUM(G86,G96,G128,G134,G140)</f>
        <v>27113</v>
      </c>
      <c r="H85" s="96">
        <f>SUM(H86,H96,H128,H134,H140)</f>
        <v>216978</v>
      </c>
      <c r="I85" s="96">
        <f>SUM(I86,I96,I128,I134,I137,I140)</f>
        <v>5927361</v>
      </c>
      <c r="J85" s="96">
        <f>SUM(J86,J96,J128,J134,J140)</f>
        <v>14040</v>
      </c>
      <c r="K85" s="96">
        <f>SUM(K86,K96,K128,K134,K140)</f>
        <v>0</v>
      </c>
      <c r="L85" s="96">
        <f>SUM(L86,L96,L128,L134,L140)</f>
        <v>0</v>
      </c>
      <c r="M85" s="96">
        <f>SUM(M86,M96,M128,M134,M137,M140)</f>
        <v>6174990</v>
      </c>
      <c r="N85" s="96">
        <f>SUM(N86,N96,N128,N134,N137,N140)</f>
        <v>6174990</v>
      </c>
    </row>
    <row r="86" spans="1:14" ht="12.75">
      <c r="A86" s="102">
        <v>31</v>
      </c>
      <c r="B86" s="89"/>
      <c r="C86" s="90" t="s">
        <v>21</v>
      </c>
      <c r="D86" s="96">
        <f aca="true" t="shared" si="33" ref="D86:D153">SUM(E86:L86)</f>
        <v>5471550</v>
      </c>
      <c r="E86" s="103">
        <f aca="true" t="shared" si="34" ref="E86:L86">SUM(E87,E91,E93)</f>
        <v>0</v>
      </c>
      <c r="F86" s="103">
        <f>SUM(F87,F91,F93)</f>
        <v>0</v>
      </c>
      <c r="G86" s="103">
        <f t="shared" si="34"/>
        <v>0</v>
      </c>
      <c r="H86" s="103">
        <f t="shared" si="34"/>
        <v>113964</v>
      </c>
      <c r="I86" s="103">
        <f t="shared" si="34"/>
        <v>5357586</v>
      </c>
      <c r="J86" s="103">
        <f t="shared" si="34"/>
        <v>0</v>
      </c>
      <c r="K86" s="103">
        <f t="shared" si="34"/>
        <v>0</v>
      </c>
      <c r="L86" s="103">
        <f t="shared" si="34"/>
        <v>0</v>
      </c>
      <c r="M86" s="134">
        <v>5471550</v>
      </c>
      <c r="N86" s="134">
        <v>5471550</v>
      </c>
    </row>
    <row r="87" spans="1:14" ht="12.75">
      <c r="A87" s="102">
        <v>311</v>
      </c>
      <c r="B87" s="89"/>
      <c r="C87" s="90" t="s">
        <v>22</v>
      </c>
      <c r="D87" s="96">
        <f t="shared" si="33"/>
        <v>4522991</v>
      </c>
      <c r="E87" s="103">
        <f aca="true" t="shared" si="35" ref="E87:J87">SUM(E88:E90)</f>
        <v>0</v>
      </c>
      <c r="F87" s="103">
        <f t="shared" si="35"/>
        <v>0</v>
      </c>
      <c r="G87" s="103">
        <f t="shared" si="35"/>
        <v>0</v>
      </c>
      <c r="H87" s="103">
        <f t="shared" si="35"/>
        <v>95964</v>
      </c>
      <c r="I87" s="103">
        <f t="shared" si="35"/>
        <v>4427027</v>
      </c>
      <c r="J87" s="103">
        <f t="shared" si="35"/>
        <v>0</v>
      </c>
      <c r="K87" s="103">
        <f>SUM(K88:K89)</f>
        <v>0</v>
      </c>
      <c r="L87" s="103">
        <f>SUM(L88:L89)</f>
        <v>0</v>
      </c>
      <c r="M87" s="103"/>
      <c r="N87" s="103"/>
    </row>
    <row r="88" spans="1:14" ht="12.75">
      <c r="A88" s="102">
        <v>3111</v>
      </c>
      <c r="B88" s="91" t="s">
        <v>159</v>
      </c>
      <c r="C88" s="90" t="s">
        <v>93</v>
      </c>
      <c r="D88" s="96">
        <f t="shared" si="33"/>
        <v>4392535</v>
      </c>
      <c r="E88" s="134"/>
      <c r="F88" s="134"/>
      <c r="G88" s="136"/>
      <c r="H88" s="136">
        <v>95964</v>
      </c>
      <c r="I88" s="136">
        <v>4296571</v>
      </c>
      <c r="J88" s="136"/>
      <c r="K88" s="136"/>
      <c r="L88" s="136"/>
      <c r="M88" s="108"/>
      <c r="N88" s="108"/>
    </row>
    <row r="89" spans="1:14" ht="12.75">
      <c r="A89" s="102">
        <v>3113</v>
      </c>
      <c r="B89" s="91">
        <v>1017</v>
      </c>
      <c r="C89" s="90" t="s">
        <v>115</v>
      </c>
      <c r="D89" s="96">
        <f t="shared" si="33"/>
        <v>64528</v>
      </c>
      <c r="E89" s="134"/>
      <c r="F89" s="134"/>
      <c r="G89" s="136"/>
      <c r="H89" s="136"/>
      <c r="I89" s="136">
        <v>64528</v>
      </c>
      <c r="J89" s="136"/>
      <c r="K89" s="136"/>
      <c r="L89" s="136"/>
      <c r="M89" s="108"/>
      <c r="N89" s="108"/>
    </row>
    <row r="90" spans="1:14" ht="12.75">
      <c r="A90" s="102">
        <v>3114</v>
      </c>
      <c r="B90" s="91">
        <v>1018</v>
      </c>
      <c r="C90" s="90" t="s">
        <v>153</v>
      </c>
      <c r="D90" s="96">
        <v>65928</v>
      </c>
      <c r="E90" s="134"/>
      <c r="F90" s="134"/>
      <c r="G90" s="136"/>
      <c r="H90" s="136"/>
      <c r="I90" s="136">
        <v>65928</v>
      </c>
      <c r="J90" s="136"/>
      <c r="K90" s="136"/>
      <c r="L90" s="136"/>
      <c r="M90" s="108"/>
      <c r="N90" s="108"/>
    </row>
    <row r="91" spans="1:14" ht="12.75">
      <c r="A91" s="102">
        <v>312</v>
      </c>
      <c r="B91" s="89"/>
      <c r="C91" s="90" t="s">
        <v>23</v>
      </c>
      <c r="D91" s="96">
        <f t="shared" si="33"/>
        <v>195134</v>
      </c>
      <c r="E91" s="103">
        <f aca="true" t="shared" si="36" ref="E91:L91">SUM(E92)</f>
        <v>0</v>
      </c>
      <c r="F91" s="103">
        <f t="shared" si="36"/>
        <v>0</v>
      </c>
      <c r="G91" s="103">
        <f t="shared" si="36"/>
        <v>0</v>
      </c>
      <c r="H91" s="103">
        <f t="shared" si="36"/>
        <v>0</v>
      </c>
      <c r="I91" s="103">
        <f t="shared" si="36"/>
        <v>195134</v>
      </c>
      <c r="J91" s="103">
        <f t="shared" si="36"/>
        <v>0</v>
      </c>
      <c r="K91" s="103">
        <f t="shared" si="36"/>
        <v>0</v>
      </c>
      <c r="L91" s="103">
        <f t="shared" si="36"/>
        <v>0</v>
      </c>
      <c r="M91" s="103"/>
      <c r="N91" s="103"/>
    </row>
    <row r="92" spans="1:14" ht="12.75">
      <c r="A92" s="102">
        <v>3121</v>
      </c>
      <c r="B92" s="91" t="s">
        <v>160</v>
      </c>
      <c r="C92" s="90" t="s">
        <v>23</v>
      </c>
      <c r="D92" s="96">
        <f t="shared" si="33"/>
        <v>195134</v>
      </c>
      <c r="E92" s="134"/>
      <c r="F92" s="134"/>
      <c r="G92" s="136"/>
      <c r="H92" s="136"/>
      <c r="I92" s="136">
        <v>195134</v>
      </c>
      <c r="J92" s="136"/>
      <c r="K92" s="136"/>
      <c r="L92" s="136"/>
      <c r="M92" s="108"/>
      <c r="N92" s="108"/>
    </row>
    <row r="93" spans="1:14" ht="12.75">
      <c r="A93" s="102">
        <v>313</v>
      </c>
      <c r="B93" s="89"/>
      <c r="C93" s="90" t="s">
        <v>24</v>
      </c>
      <c r="D93" s="96">
        <f t="shared" si="33"/>
        <v>753425</v>
      </c>
      <c r="E93" s="103">
        <f>SUM(E94:E95)</f>
        <v>0</v>
      </c>
      <c r="F93" s="103">
        <f aca="true" t="shared" si="37" ref="F93:L93">SUM(F94:F95)</f>
        <v>0</v>
      </c>
      <c r="G93" s="103">
        <f t="shared" si="37"/>
        <v>0</v>
      </c>
      <c r="H93" s="103">
        <f t="shared" si="37"/>
        <v>18000</v>
      </c>
      <c r="I93" s="103">
        <f t="shared" si="37"/>
        <v>735425</v>
      </c>
      <c r="J93" s="103">
        <f t="shared" si="37"/>
        <v>0</v>
      </c>
      <c r="K93" s="103">
        <f t="shared" si="37"/>
        <v>0</v>
      </c>
      <c r="L93" s="103">
        <f t="shared" si="37"/>
        <v>0</v>
      </c>
      <c r="M93" s="103"/>
      <c r="N93" s="103"/>
    </row>
    <row r="94" spans="1:14" ht="25.5">
      <c r="A94" s="102">
        <v>3132</v>
      </c>
      <c r="B94" s="91" t="s">
        <v>161</v>
      </c>
      <c r="C94" s="90" t="s">
        <v>94</v>
      </c>
      <c r="D94" s="96">
        <f t="shared" si="33"/>
        <v>753425</v>
      </c>
      <c r="E94" s="134"/>
      <c r="F94" s="134"/>
      <c r="G94" s="136"/>
      <c r="H94" s="136">
        <v>18000</v>
      </c>
      <c r="I94" s="136">
        <v>735425</v>
      </c>
      <c r="J94" s="136"/>
      <c r="K94" s="136"/>
      <c r="L94" s="136"/>
      <c r="M94" s="108"/>
      <c r="N94" s="108"/>
    </row>
    <row r="95" spans="1:14" ht="25.5">
      <c r="A95" s="102">
        <v>3133</v>
      </c>
      <c r="B95" s="91">
        <v>1024</v>
      </c>
      <c r="C95" s="90" t="s">
        <v>95</v>
      </c>
      <c r="D95" s="96">
        <f t="shared" si="33"/>
        <v>0</v>
      </c>
      <c r="E95" s="134"/>
      <c r="F95" s="134"/>
      <c r="G95" s="136"/>
      <c r="H95" s="136"/>
      <c r="I95" s="136"/>
      <c r="J95" s="136"/>
      <c r="K95" s="136"/>
      <c r="L95" s="136"/>
      <c r="M95" s="108"/>
      <c r="N95" s="108"/>
    </row>
    <row r="96" spans="1:14" ht="12.75">
      <c r="A96" s="102">
        <v>32</v>
      </c>
      <c r="B96" s="89"/>
      <c r="C96" s="90" t="s">
        <v>25</v>
      </c>
      <c r="D96" s="96">
        <f t="shared" si="33"/>
        <v>652319</v>
      </c>
      <c r="E96" s="103">
        <f aca="true" t="shared" si="38" ref="E96:L96">SUM(E97,E102,E109,E121,E119)</f>
        <v>0</v>
      </c>
      <c r="F96" s="103">
        <f>SUM(F97,F102,F109,F121,F119)</f>
        <v>0</v>
      </c>
      <c r="G96" s="103">
        <f t="shared" si="38"/>
        <v>21990</v>
      </c>
      <c r="H96" s="103">
        <f t="shared" si="38"/>
        <v>103014</v>
      </c>
      <c r="I96" s="103">
        <f t="shared" si="38"/>
        <v>513275</v>
      </c>
      <c r="J96" s="103">
        <f t="shared" si="38"/>
        <v>14040</v>
      </c>
      <c r="K96" s="103">
        <f t="shared" si="38"/>
        <v>0</v>
      </c>
      <c r="L96" s="103">
        <f t="shared" si="38"/>
        <v>0</v>
      </c>
      <c r="M96" s="134">
        <v>641817</v>
      </c>
      <c r="N96" s="134">
        <v>641817</v>
      </c>
    </row>
    <row r="97" spans="1:14" ht="12.75">
      <c r="A97" s="102">
        <v>321</v>
      </c>
      <c r="B97" s="89"/>
      <c r="C97" s="90" t="s">
        <v>26</v>
      </c>
      <c r="D97" s="96">
        <f t="shared" si="33"/>
        <v>260924</v>
      </c>
      <c r="E97" s="103">
        <f aca="true" t="shared" si="39" ref="E97:L97">SUM(E98:E101)</f>
        <v>0</v>
      </c>
      <c r="F97" s="103">
        <f>SUM(F98:F101)</f>
        <v>0</v>
      </c>
      <c r="G97" s="103">
        <f t="shared" si="39"/>
        <v>2900</v>
      </c>
      <c r="H97" s="103">
        <f t="shared" si="39"/>
        <v>8956</v>
      </c>
      <c r="I97" s="103">
        <f t="shared" si="39"/>
        <v>247028</v>
      </c>
      <c r="J97" s="103">
        <f t="shared" si="39"/>
        <v>2040</v>
      </c>
      <c r="K97" s="103">
        <f t="shared" si="39"/>
        <v>0</v>
      </c>
      <c r="L97" s="103">
        <f t="shared" si="39"/>
        <v>0</v>
      </c>
      <c r="M97" s="103"/>
      <c r="N97" s="103"/>
    </row>
    <row r="98" spans="1:14" ht="12.75">
      <c r="A98" s="102">
        <v>3211</v>
      </c>
      <c r="B98" s="91" t="s">
        <v>162</v>
      </c>
      <c r="C98" s="90" t="s">
        <v>64</v>
      </c>
      <c r="D98" s="96">
        <f t="shared" si="33"/>
        <v>48440</v>
      </c>
      <c r="E98" s="134"/>
      <c r="F98" s="134"/>
      <c r="G98" s="136">
        <v>1400</v>
      </c>
      <c r="H98" s="136">
        <v>400</v>
      </c>
      <c r="I98" s="136">
        <v>44600</v>
      </c>
      <c r="J98" s="136">
        <v>2040</v>
      </c>
      <c r="K98" s="136"/>
      <c r="L98" s="136"/>
      <c r="M98" s="108"/>
      <c r="N98" s="108"/>
    </row>
    <row r="99" spans="1:14" ht="25.5">
      <c r="A99" s="102">
        <v>3212</v>
      </c>
      <c r="B99" s="91" t="s">
        <v>163</v>
      </c>
      <c r="C99" s="90" t="s">
        <v>92</v>
      </c>
      <c r="D99" s="96">
        <f t="shared" si="33"/>
        <v>202864</v>
      </c>
      <c r="E99" s="134"/>
      <c r="F99" s="134"/>
      <c r="G99" s="136"/>
      <c r="H99" s="136">
        <v>8436</v>
      </c>
      <c r="I99" s="136">
        <v>194428</v>
      </c>
      <c r="J99" s="136"/>
      <c r="K99" s="136"/>
      <c r="L99" s="136"/>
      <c r="M99" s="108"/>
      <c r="N99" s="108"/>
    </row>
    <row r="100" spans="1:14" ht="12.75">
      <c r="A100" s="102">
        <v>3213</v>
      </c>
      <c r="B100" s="91" t="s">
        <v>164</v>
      </c>
      <c r="C100" s="90" t="s">
        <v>65</v>
      </c>
      <c r="D100" s="96">
        <f t="shared" si="33"/>
        <v>1500</v>
      </c>
      <c r="E100" s="134"/>
      <c r="F100" s="134"/>
      <c r="G100" s="136">
        <v>500</v>
      </c>
      <c r="H100" s="136"/>
      <c r="I100" s="136">
        <v>1000</v>
      </c>
      <c r="J100" s="136"/>
      <c r="K100" s="136"/>
      <c r="L100" s="136"/>
      <c r="M100" s="108"/>
      <c r="N100" s="108"/>
    </row>
    <row r="101" spans="1:14" ht="12.75">
      <c r="A101" s="102">
        <v>3214</v>
      </c>
      <c r="B101" s="91" t="s">
        <v>165</v>
      </c>
      <c r="C101" s="90" t="s">
        <v>66</v>
      </c>
      <c r="D101" s="96">
        <f t="shared" si="33"/>
        <v>8120</v>
      </c>
      <c r="E101" s="134"/>
      <c r="F101" s="134"/>
      <c r="G101" s="136">
        <v>1000</v>
      </c>
      <c r="H101" s="136">
        <v>120</v>
      </c>
      <c r="I101" s="136">
        <v>7000</v>
      </c>
      <c r="J101" s="136"/>
      <c r="K101" s="136"/>
      <c r="L101" s="136"/>
      <c r="M101" s="108"/>
      <c r="N101" s="108"/>
    </row>
    <row r="102" spans="1:14" ht="12.75">
      <c r="A102" s="102">
        <v>322</v>
      </c>
      <c r="B102" s="89"/>
      <c r="C102" s="90" t="s">
        <v>27</v>
      </c>
      <c r="D102" s="96">
        <f t="shared" si="33"/>
        <v>204202</v>
      </c>
      <c r="E102" s="103">
        <f aca="true" t="shared" si="40" ref="E102:L102">SUM(E103:E108)</f>
        <v>0</v>
      </c>
      <c r="F102" s="103">
        <f>SUM(F103:F108)</f>
        <v>0</v>
      </c>
      <c r="G102" s="103">
        <f t="shared" si="40"/>
        <v>2300</v>
      </c>
      <c r="H102" s="103">
        <f t="shared" si="40"/>
        <v>0</v>
      </c>
      <c r="I102" s="103">
        <f t="shared" si="40"/>
        <v>189902</v>
      </c>
      <c r="J102" s="103">
        <f t="shared" si="40"/>
        <v>12000</v>
      </c>
      <c r="K102" s="103">
        <f t="shared" si="40"/>
        <v>0</v>
      </c>
      <c r="L102" s="103">
        <f t="shared" si="40"/>
        <v>0</v>
      </c>
      <c r="M102" s="103"/>
      <c r="N102" s="103"/>
    </row>
    <row r="103" spans="1:14" ht="25.5">
      <c r="A103" s="102">
        <v>3221</v>
      </c>
      <c r="B103" s="91" t="s">
        <v>166</v>
      </c>
      <c r="C103" s="90" t="s">
        <v>67</v>
      </c>
      <c r="D103" s="96">
        <f t="shared" si="33"/>
        <v>31000</v>
      </c>
      <c r="E103" s="134"/>
      <c r="F103" s="134"/>
      <c r="G103" s="136">
        <v>1600</v>
      </c>
      <c r="H103" s="136"/>
      <c r="I103" s="136">
        <v>27400</v>
      </c>
      <c r="J103" s="136">
        <v>2000</v>
      </c>
      <c r="K103" s="136"/>
      <c r="L103" s="136"/>
      <c r="M103" s="108"/>
      <c r="N103" s="108"/>
    </row>
    <row r="104" spans="1:14" ht="12.75">
      <c r="A104" s="102">
        <v>3222</v>
      </c>
      <c r="B104" s="91" t="s">
        <v>167</v>
      </c>
      <c r="C104" s="90" t="s">
        <v>68</v>
      </c>
      <c r="D104" s="96">
        <f t="shared" si="33"/>
        <v>141502</v>
      </c>
      <c r="E104" s="134"/>
      <c r="F104" s="134"/>
      <c r="G104" s="136"/>
      <c r="H104" s="136"/>
      <c r="I104" s="136">
        <v>141502</v>
      </c>
      <c r="J104" s="136"/>
      <c r="K104" s="136"/>
      <c r="L104" s="136"/>
      <c r="M104" s="108"/>
      <c r="N104" s="108"/>
    </row>
    <row r="105" spans="1:14" ht="12.75">
      <c r="A105" s="102">
        <v>3223</v>
      </c>
      <c r="B105" s="91" t="s">
        <v>168</v>
      </c>
      <c r="C105" s="90" t="s">
        <v>69</v>
      </c>
      <c r="D105" s="96">
        <f t="shared" si="33"/>
        <v>2000</v>
      </c>
      <c r="E105" s="134"/>
      <c r="F105" s="134"/>
      <c r="G105" s="136"/>
      <c r="H105" s="136"/>
      <c r="I105" s="136">
        <v>2000</v>
      </c>
      <c r="J105" s="136"/>
      <c r="K105" s="136"/>
      <c r="L105" s="136"/>
      <c r="M105" s="108"/>
      <c r="N105" s="108"/>
    </row>
    <row r="106" spans="1:14" ht="25.5">
      <c r="A106" s="102">
        <v>3224</v>
      </c>
      <c r="B106" s="91" t="s">
        <v>169</v>
      </c>
      <c r="C106" s="90" t="s">
        <v>70</v>
      </c>
      <c r="D106" s="96">
        <f t="shared" si="33"/>
        <v>3500</v>
      </c>
      <c r="E106" s="134"/>
      <c r="F106" s="134"/>
      <c r="G106" s="136"/>
      <c r="H106" s="136"/>
      <c r="I106" s="136">
        <v>3500</v>
      </c>
      <c r="J106" s="136"/>
      <c r="K106" s="136"/>
      <c r="L106" s="136"/>
      <c r="M106" s="108"/>
      <c r="N106" s="108"/>
    </row>
    <row r="107" spans="1:14" ht="12.75">
      <c r="A107" s="102">
        <v>3225</v>
      </c>
      <c r="B107" s="91" t="s">
        <v>170</v>
      </c>
      <c r="C107" s="90" t="s">
        <v>71</v>
      </c>
      <c r="D107" s="96">
        <f t="shared" si="33"/>
        <v>26200</v>
      </c>
      <c r="E107" s="134"/>
      <c r="F107" s="134"/>
      <c r="G107" s="136">
        <v>700</v>
      </c>
      <c r="H107" s="136"/>
      <c r="I107" s="136">
        <v>15500</v>
      </c>
      <c r="J107" s="136">
        <v>10000</v>
      </c>
      <c r="K107" s="136"/>
      <c r="L107" s="136"/>
      <c r="M107" s="108"/>
      <c r="N107" s="108"/>
    </row>
    <row r="108" spans="1:14" ht="12.75">
      <c r="A108" s="102">
        <v>3227</v>
      </c>
      <c r="B108" s="91" t="s">
        <v>171</v>
      </c>
      <c r="C108" s="90" t="s">
        <v>72</v>
      </c>
      <c r="D108" s="96">
        <f t="shared" si="33"/>
        <v>0</v>
      </c>
      <c r="E108" s="134"/>
      <c r="F108" s="134"/>
      <c r="G108" s="136"/>
      <c r="H108" s="136"/>
      <c r="I108" s="136"/>
      <c r="J108" s="136"/>
      <c r="K108" s="136"/>
      <c r="L108" s="136"/>
      <c r="M108" s="108"/>
      <c r="N108" s="108"/>
    </row>
    <row r="109" spans="1:14" ht="12.75">
      <c r="A109" s="102">
        <v>323</v>
      </c>
      <c r="B109" s="89"/>
      <c r="C109" s="90" t="s">
        <v>28</v>
      </c>
      <c r="D109" s="96">
        <f t="shared" si="33"/>
        <v>111302</v>
      </c>
      <c r="E109" s="103">
        <f aca="true" t="shared" si="41" ref="E109:L109">SUM(E110:E118)</f>
        <v>0</v>
      </c>
      <c r="F109" s="103">
        <f>SUM(F110:F118)</f>
        <v>0</v>
      </c>
      <c r="G109" s="103">
        <f t="shared" si="41"/>
        <v>2372</v>
      </c>
      <c r="H109" s="103">
        <f t="shared" si="41"/>
        <v>94058</v>
      </c>
      <c r="I109" s="103">
        <f t="shared" si="41"/>
        <v>14872</v>
      </c>
      <c r="J109" s="103">
        <f t="shared" si="41"/>
        <v>0</v>
      </c>
      <c r="K109" s="103">
        <f t="shared" si="41"/>
        <v>0</v>
      </c>
      <c r="L109" s="103">
        <f t="shared" si="41"/>
        <v>0</v>
      </c>
      <c r="M109" s="103"/>
      <c r="N109" s="103"/>
    </row>
    <row r="110" spans="1:14" ht="12.75">
      <c r="A110" s="102">
        <v>3231</v>
      </c>
      <c r="B110" s="91" t="s">
        <v>172</v>
      </c>
      <c r="C110" s="90" t="s">
        <v>73</v>
      </c>
      <c r="D110" s="96">
        <f t="shared" si="33"/>
        <v>7800</v>
      </c>
      <c r="E110" s="134"/>
      <c r="F110" s="134"/>
      <c r="G110" s="136">
        <v>300</v>
      </c>
      <c r="H110" s="136">
        <v>1000</v>
      </c>
      <c r="I110" s="136">
        <v>6500</v>
      </c>
      <c r="J110" s="136"/>
      <c r="K110" s="136"/>
      <c r="L110" s="136"/>
      <c r="M110" s="108"/>
      <c r="N110" s="108"/>
    </row>
    <row r="111" spans="1:14" ht="25.5">
      <c r="A111" s="102">
        <v>3232</v>
      </c>
      <c r="B111" s="91" t="s">
        <v>173</v>
      </c>
      <c r="C111" s="90" t="s">
        <v>62</v>
      </c>
      <c r="D111" s="96">
        <f t="shared" si="33"/>
        <v>1172</v>
      </c>
      <c r="E111" s="134"/>
      <c r="F111" s="134"/>
      <c r="G111" s="136">
        <v>800</v>
      </c>
      <c r="H111" s="136"/>
      <c r="I111" s="136">
        <v>372</v>
      </c>
      <c r="J111" s="136"/>
      <c r="K111" s="136"/>
      <c r="L111" s="136"/>
      <c r="M111" s="108"/>
      <c r="N111" s="108"/>
    </row>
    <row r="112" spans="1:14" ht="12.75">
      <c r="A112" s="102">
        <v>3233</v>
      </c>
      <c r="B112" s="91" t="s">
        <v>174</v>
      </c>
      <c r="C112" s="90" t="s">
        <v>74</v>
      </c>
      <c r="D112" s="96">
        <f t="shared" si="33"/>
        <v>0</v>
      </c>
      <c r="E112" s="134"/>
      <c r="F112" s="134"/>
      <c r="G112" s="136"/>
      <c r="H112" s="136"/>
      <c r="I112" s="136"/>
      <c r="J112" s="136"/>
      <c r="K112" s="136"/>
      <c r="L112" s="136"/>
      <c r="M112" s="108"/>
      <c r="N112" s="108"/>
    </row>
    <row r="113" spans="1:14" ht="12.75">
      <c r="A113" s="102">
        <v>3234</v>
      </c>
      <c r="B113" s="91" t="s">
        <v>175</v>
      </c>
      <c r="C113" s="90" t="s">
        <v>75</v>
      </c>
      <c r="D113" s="96">
        <f t="shared" si="33"/>
        <v>0</v>
      </c>
      <c r="E113" s="134"/>
      <c r="F113" s="134"/>
      <c r="G113" s="136"/>
      <c r="H113" s="136"/>
      <c r="I113" s="136"/>
      <c r="J113" s="136"/>
      <c r="K113" s="136"/>
      <c r="L113" s="136"/>
      <c r="M113" s="108"/>
      <c r="N113" s="108"/>
    </row>
    <row r="114" spans="1:14" ht="12.75">
      <c r="A114" s="102">
        <v>3235</v>
      </c>
      <c r="B114" s="91" t="s">
        <v>176</v>
      </c>
      <c r="C114" s="90" t="s">
        <v>76</v>
      </c>
      <c r="D114" s="96">
        <f t="shared" si="33"/>
        <v>0</v>
      </c>
      <c r="E114" s="134"/>
      <c r="F114" s="134"/>
      <c r="G114" s="136"/>
      <c r="H114" s="136"/>
      <c r="I114" s="136"/>
      <c r="J114" s="136"/>
      <c r="K114" s="136"/>
      <c r="L114" s="136"/>
      <c r="M114" s="108"/>
      <c r="N114" s="108"/>
    </row>
    <row r="115" spans="1:14" ht="12.75">
      <c r="A115" s="102">
        <v>3236</v>
      </c>
      <c r="B115" s="91" t="s">
        <v>177</v>
      </c>
      <c r="C115" s="90" t="s">
        <v>77</v>
      </c>
      <c r="D115" s="96">
        <f t="shared" si="33"/>
        <v>0</v>
      </c>
      <c r="E115" s="134"/>
      <c r="F115" s="134"/>
      <c r="G115" s="136"/>
      <c r="H115" s="136"/>
      <c r="I115" s="136"/>
      <c r="J115" s="136"/>
      <c r="K115" s="136"/>
      <c r="L115" s="136"/>
      <c r="M115" s="108"/>
      <c r="N115" s="108"/>
    </row>
    <row r="116" spans="1:14" ht="12.75">
      <c r="A116" s="102">
        <v>3237</v>
      </c>
      <c r="B116" s="91" t="s">
        <v>178</v>
      </c>
      <c r="C116" s="90" t="s">
        <v>63</v>
      </c>
      <c r="D116" s="96">
        <f t="shared" si="33"/>
        <v>4572</v>
      </c>
      <c r="E116" s="134"/>
      <c r="F116" s="134"/>
      <c r="G116" s="136">
        <v>1072</v>
      </c>
      <c r="H116" s="136"/>
      <c r="I116" s="136">
        <v>3500</v>
      </c>
      <c r="J116" s="136"/>
      <c r="K116" s="136"/>
      <c r="L116" s="136"/>
      <c r="M116" s="108"/>
      <c r="N116" s="108"/>
    </row>
    <row r="117" spans="1:14" ht="12.75">
      <c r="A117" s="102">
        <v>3238</v>
      </c>
      <c r="B117" s="91">
        <v>1084</v>
      </c>
      <c r="C117" s="90" t="s">
        <v>78</v>
      </c>
      <c r="D117" s="96">
        <f t="shared" si="33"/>
        <v>0</v>
      </c>
      <c r="E117" s="134"/>
      <c r="F117" s="134"/>
      <c r="G117" s="136"/>
      <c r="H117" s="136"/>
      <c r="I117" s="136"/>
      <c r="J117" s="136"/>
      <c r="K117" s="136"/>
      <c r="L117" s="136"/>
      <c r="M117" s="108"/>
      <c r="N117" s="108"/>
    </row>
    <row r="118" spans="1:14" ht="12.75">
      <c r="A118" s="102">
        <v>3239</v>
      </c>
      <c r="B118" s="91" t="s">
        <v>179</v>
      </c>
      <c r="C118" s="90" t="s">
        <v>79</v>
      </c>
      <c r="D118" s="96">
        <f t="shared" si="33"/>
        <v>97758</v>
      </c>
      <c r="E118" s="134"/>
      <c r="F118" s="134"/>
      <c r="G118" s="136">
        <v>200</v>
      </c>
      <c r="H118" s="136">
        <v>93058</v>
      </c>
      <c r="I118" s="136">
        <v>4500</v>
      </c>
      <c r="J118" s="136"/>
      <c r="K118" s="136"/>
      <c r="L118" s="136"/>
      <c r="M118" s="108"/>
      <c r="N118" s="108"/>
    </row>
    <row r="119" spans="1:14" ht="25.5">
      <c r="A119" s="102">
        <v>324</v>
      </c>
      <c r="B119" s="89"/>
      <c r="C119" s="90" t="s">
        <v>80</v>
      </c>
      <c r="D119" s="96">
        <f t="shared" si="33"/>
        <v>21765</v>
      </c>
      <c r="E119" s="103">
        <f aca="true" t="shared" si="42" ref="E119:L119">SUM(E120)</f>
        <v>0</v>
      </c>
      <c r="F119" s="103">
        <f t="shared" si="42"/>
        <v>0</v>
      </c>
      <c r="G119" s="103">
        <f t="shared" si="42"/>
        <v>0</v>
      </c>
      <c r="H119" s="103">
        <f t="shared" si="42"/>
        <v>0</v>
      </c>
      <c r="I119" s="103">
        <f t="shared" si="42"/>
        <v>21765</v>
      </c>
      <c r="J119" s="103">
        <f t="shared" si="42"/>
        <v>0</v>
      </c>
      <c r="K119" s="103">
        <f t="shared" si="42"/>
        <v>0</v>
      </c>
      <c r="L119" s="103">
        <f t="shared" si="42"/>
        <v>0</v>
      </c>
      <c r="M119" s="103"/>
      <c r="N119" s="103"/>
    </row>
    <row r="120" spans="1:14" ht="25.5">
      <c r="A120" s="102">
        <v>3241</v>
      </c>
      <c r="B120" s="91" t="s">
        <v>180</v>
      </c>
      <c r="C120" s="90" t="s">
        <v>80</v>
      </c>
      <c r="D120" s="96">
        <f t="shared" si="33"/>
        <v>21765</v>
      </c>
      <c r="E120" s="134"/>
      <c r="F120" s="134"/>
      <c r="G120" s="136"/>
      <c r="H120" s="136"/>
      <c r="I120" s="136">
        <v>21765</v>
      </c>
      <c r="J120" s="136"/>
      <c r="K120" s="136"/>
      <c r="L120" s="136"/>
      <c r="M120" s="108"/>
      <c r="N120" s="108"/>
    </row>
    <row r="121" spans="1:14" ht="12.75">
      <c r="A121" s="102">
        <v>329</v>
      </c>
      <c r="B121" s="89"/>
      <c r="C121" s="90" t="s">
        <v>81</v>
      </c>
      <c r="D121" s="96">
        <f t="shared" si="33"/>
        <v>54126</v>
      </c>
      <c r="E121" s="103">
        <f aca="true" t="shared" si="43" ref="E121:L121">SUM(E122:E127)</f>
        <v>0</v>
      </c>
      <c r="F121" s="103">
        <f>SUM(F122:F127)</f>
        <v>0</v>
      </c>
      <c r="G121" s="103">
        <f t="shared" si="43"/>
        <v>14418</v>
      </c>
      <c r="H121" s="103">
        <f t="shared" si="43"/>
        <v>0</v>
      </c>
      <c r="I121" s="103">
        <f t="shared" si="43"/>
        <v>39708</v>
      </c>
      <c r="J121" s="103">
        <f t="shared" si="43"/>
        <v>0</v>
      </c>
      <c r="K121" s="103">
        <f t="shared" si="43"/>
        <v>0</v>
      </c>
      <c r="L121" s="103">
        <f t="shared" si="43"/>
        <v>0</v>
      </c>
      <c r="M121" s="103"/>
      <c r="N121" s="103"/>
    </row>
    <row r="122" spans="1:14" ht="25.5">
      <c r="A122" s="102">
        <v>3291</v>
      </c>
      <c r="B122" s="91">
        <v>1093</v>
      </c>
      <c r="C122" s="90" t="s">
        <v>116</v>
      </c>
      <c r="D122" s="96">
        <f t="shared" si="33"/>
        <v>0</v>
      </c>
      <c r="E122" s="134"/>
      <c r="F122" s="134"/>
      <c r="G122" s="136"/>
      <c r="H122" s="136"/>
      <c r="I122" s="136"/>
      <c r="J122" s="136"/>
      <c r="K122" s="136"/>
      <c r="L122" s="136"/>
      <c r="M122" s="108"/>
      <c r="N122" s="108"/>
    </row>
    <row r="123" spans="1:14" ht="12.75">
      <c r="A123" s="102">
        <v>3292</v>
      </c>
      <c r="B123" s="91" t="s">
        <v>181</v>
      </c>
      <c r="C123" s="90" t="s">
        <v>82</v>
      </c>
      <c r="D123" s="96">
        <f t="shared" si="33"/>
        <v>600</v>
      </c>
      <c r="E123" s="134"/>
      <c r="F123" s="134"/>
      <c r="G123" s="136"/>
      <c r="H123" s="136"/>
      <c r="I123" s="136">
        <v>600</v>
      </c>
      <c r="J123" s="136"/>
      <c r="K123" s="136"/>
      <c r="L123" s="136"/>
      <c r="M123" s="108"/>
      <c r="N123" s="108"/>
    </row>
    <row r="124" spans="1:14" ht="12.75">
      <c r="A124" s="102">
        <v>3293</v>
      </c>
      <c r="B124" s="91" t="s">
        <v>182</v>
      </c>
      <c r="C124" s="90" t="s">
        <v>83</v>
      </c>
      <c r="D124" s="96">
        <f t="shared" si="33"/>
        <v>6813</v>
      </c>
      <c r="E124" s="134"/>
      <c r="F124" s="134"/>
      <c r="G124" s="136">
        <v>4318</v>
      </c>
      <c r="H124" s="136"/>
      <c r="I124" s="136">
        <v>2495</v>
      </c>
      <c r="J124" s="136"/>
      <c r="K124" s="136"/>
      <c r="L124" s="136"/>
      <c r="M124" s="108"/>
      <c r="N124" s="108"/>
    </row>
    <row r="125" spans="1:14" ht="12.75">
      <c r="A125" s="102">
        <v>3294</v>
      </c>
      <c r="B125" s="91" t="s">
        <v>183</v>
      </c>
      <c r="C125" s="104" t="s">
        <v>117</v>
      </c>
      <c r="D125" s="96">
        <f t="shared" si="33"/>
        <v>3000</v>
      </c>
      <c r="E125" s="134"/>
      <c r="F125" s="134"/>
      <c r="G125" s="136"/>
      <c r="H125" s="136"/>
      <c r="I125" s="136">
        <v>3000</v>
      </c>
      <c r="J125" s="136"/>
      <c r="K125" s="136"/>
      <c r="L125" s="136"/>
      <c r="M125" s="108"/>
      <c r="N125" s="108"/>
    </row>
    <row r="126" spans="1:14" ht="12.75">
      <c r="A126" s="102">
        <v>3295</v>
      </c>
      <c r="B126" s="91" t="s">
        <v>184</v>
      </c>
      <c r="C126" s="90" t="s">
        <v>84</v>
      </c>
      <c r="D126" s="96">
        <f t="shared" si="33"/>
        <v>27813</v>
      </c>
      <c r="E126" s="134"/>
      <c r="F126" s="134"/>
      <c r="G126" s="136">
        <v>1000</v>
      </c>
      <c r="H126" s="136"/>
      <c r="I126" s="136">
        <v>26813</v>
      </c>
      <c r="J126" s="136"/>
      <c r="K126" s="136"/>
      <c r="L126" s="136"/>
      <c r="M126" s="108"/>
      <c r="N126" s="108"/>
    </row>
    <row r="127" spans="1:14" ht="12.75">
      <c r="A127" s="102">
        <v>3299</v>
      </c>
      <c r="B127" s="91" t="s">
        <v>185</v>
      </c>
      <c r="C127" s="90" t="s">
        <v>81</v>
      </c>
      <c r="D127" s="96">
        <f t="shared" si="33"/>
        <v>15900</v>
      </c>
      <c r="E127" s="134"/>
      <c r="F127" s="134"/>
      <c r="G127" s="136">
        <v>9100</v>
      </c>
      <c r="H127" s="136"/>
      <c r="I127" s="136">
        <v>6800</v>
      </c>
      <c r="J127" s="136"/>
      <c r="K127" s="136"/>
      <c r="L127" s="136"/>
      <c r="M127" s="108"/>
      <c r="N127" s="108"/>
    </row>
    <row r="128" spans="1:14" ht="12.75">
      <c r="A128" s="102">
        <v>34</v>
      </c>
      <c r="B128" s="89"/>
      <c r="C128" s="90" t="s">
        <v>85</v>
      </c>
      <c r="D128" s="96">
        <f t="shared" si="33"/>
        <v>5623</v>
      </c>
      <c r="E128" s="103">
        <f aca="true" t="shared" si="44" ref="E128:L128">SUM(E129)</f>
        <v>0</v>
      </c>
      <c r="F128" s="103">
        <f t="shared" si="44"/>
        <v>0</v>
      </c>
      <c r="G128" s="103">
        <f t="shared" si="44"/>
        <v>5123</v>
      </c>
      <c r="H128" s="103">
        <f t="shared" si="44"/>
        <v>0</v>
      </c>
      <c r="I128" s="103">
        <f t="shared" si="44"/>
        <v>500</v>
      </c>
      <c r="J128" s="103">
        <f t="shared" si="44"/>
        <v>0</v>
      </c>
      <c r="K128" s="103">
        <f t="shared" si="44"/>
        <v>0</v>
      </c>
      <c r="L128" s="103">
        <f t="shared" si="44"/>
        <v>0</v>
      </c>
      <c r="M128" s="134">
        <v>5623</v>
      </c>
      <c r="N128" s="134">
        <v>5623</v>
      </c>
    </row>
    <row r="129" spans="1:14" ht="12.75">
      <c r="A129" s="102">
        <v>343</v>
      </c>
      <c r="B129" s="89"/>
      <c r="C129" s="90" t="s">
        <v>29</v>
      </c>
      <c r="D129" s="96">
        <f t="shared" si="33"/>
        <v>5623</v>
      </c>
      <c r="E129" s="103">
        <f aca="true" t="shared" si="45" ref="E129:L129">SUM(E130:E133)</f>
        <v>0</v>
      </c>
      <c r="F129" s="103">
        <f>SUM(F130:F133)</f>
        <v>0</v>
      </c>
      <c r="G129" s="103">
        <f t="shared" si="45"/>
        <v>5123</v>
      </c>
      <c r="H129" s="103">
        <f t="shared" si="45"/>
        <v>0</v>
      </c>
      <c r="I129" s="103">
        <f t="shared" si="45"/>
        <v>500</v>
      </c>
      <c r="J129" s="103">
        <f t="shared" si="45"/>
        <v>0</v>
      </c>
      <c r="K129" s="103">
        <f t="shared" si="45"/>
        <v>0</v>
      </c>
      <c r="L129" s="103">
        <f t="shared" si="45"/>
        <v>0</v>
      </c>
      <c r="M129" s="103"/>
      <c r="N129" s="103"/>
    </row>
    <row r="130" spans="1:14" ht="25.5">
      <c r="A130" s="102">
        <v>3431</v>
      </c>
      <c r="B130" s="91" t="s">
        <v>186</v>
      </c>
      <c r="C130" s="90" t="s">
        <v>86</v>
      </c>
      <c r="D130" s="96">
        <f t="shared" si="33"/>
        <v>5000</v>
      </c>
      <c r="E130" s="103"/>
      <c r="F130" s="103"/>
      <c r="G130" s="107">
        <v>5000</v>
      </c>
      <c r="H130" s="107"/>
      <c r="I130" s="107"/>
      <c r="J130" s="107"/>
      <c r="K130" s="107"/>
      <c r="L130" s="107"/>
      <c r="M130" s="107"/>
      <c r="N130" s="107"/>
    </row>
    <row r="131" spans="1:14" ht="25.5">
      <c r="A131" s="102">
        <v>3432</v>
      </c>
      <c r="B131" s="91" t="s">
        <v>187</v>
      </c>
      <c r="C131" s="90" t="s">
        <v>97</v>
      </c>
      <c r="D131" s="96">
        <f t="shared" si="33"/>
        <v>500</v>
      </c>
      <c r="E131" s="134"/>
      <c r="F131" s="134"/>
      <c r="G131" s="136"/>
      <c r="H131" s="136"/>
      <c r="I131" s="136">
        <v>500</v>
      </c>
      <c r="J131" s="136"/>
      <c r="K131" s="136"/>
      <c r="L131" s="136"/>
      <c r="M131" s="108"/>
      <c r="N131" s="108"/>
    </row>
    <row r="132" spans="1:14" ht="12.75">
      <c r="A132" s="102">
        <v>3433</v>
      </c>
      <c r="B132" s="91">
        <v>1116</v>
      </c>
      <c r="C132" s="90" t="s">
        <v>87</v>
      </c>
      <c r="D132" s="96">
        <f t="shared" si="33"/>
        <v>23</v>
      </c>
      <c r="E132" s="134"/>
      <c r="F132" s="134"/>
      <c r="G132" s="136">
        <v>23</v>
      </c>
      <c r="H132" s="136"/>
      <c r="I132" s="136"/>
      <c r="J132" s="136"/>
      <c r="K132" s="136"/>
      <c r="L132" s="136"/>
      <c r="M132" s="108"/>
      <c r="N132" s="108"/>
    </row>
    <row r="133" spans="1:14" ht="12.75">
      <c r="A133" s="102">
        <v>3434</v>
      </c>
      <c r="B133" s="91">
        <v>1117</v>
      </c>
      <c r="C133" s="90" t="s">
        <v>88</v>
      </c>
      <c r="D133" s="96">
        <f t="shared" si="33"/>
        <v>100</v>
      </c>
      <c r="E133" s="134"/>
      <c r="F133" s="134"/>
      <c r="G133" s="136">
        <v>100</v>
      </c>
      <c r="H133" s="136"/>
      <c r="I133" s="136"/>
      <c r="J133" s="136"/>
      <c r="K133" s="136"/>
      <c r="L133" s="136"/>
      <c r="M133" s="108"/>
      <c r="N133" s="108"/>
    </row>
    <row r="134" spans="1:14" ht="25.5">
      <c r="A134" s="102">
        <v>36</v>
      </c>
      <c r="B134" s="89"/>
      <c r="C134" s="105" t="s">
        <v>118</v>
      </c>
      <c r="D134" s="96">
        <f t="shared" si="33"/>
        <v>0</v>
      </c>
      <c r="E134" s="103">
        <f aca="true" t="shared" si="46" ref="E134:L134">SUM(E135)</f>
        <v>0</v>
      </c>
      <c r="F134" s="103">
        <f t="shared" si="46"/>
        <v>0</v>
      </c>
      <c r="G134" s="103">
        <f t="shared" si="46"/>
        <v>0</v>
      </c>
      <c r="H134" s="103">
        <f t="shared" si="46"/>
        <v>0</v>
      </c>
      <c r="I134" s="103">
        <f t="shared" si="46"/>
        <v>0</v>
      </c>
      <c r="J134" s="103">
        <f t="shared" si="46"/>
        <v>0</v>
      </c>
      <c r="K134" s="103">
        <f t="shared" si="46"/>
        <v>0</v>
      </c>
      <c r="L134" s="103">
        <f t="shared" si="46"/>
        <v>0</v>
      </c>
      <c r="M134" s="134">
        <v>0</v>
      </c>
      <c r="N134" s="134">
        <v>0</v>
      </c>
    </row>
    <row r="135" spans="1:14" ht="25.5">
      <c r="A135" s="102">
        <v>369</v>
      </c>
      <c r="B135" s="89"/>
      <c r="C135" s="104" t="s">
        <v>121</v>
      </c>
      <c r="D135" s="96">
        <f t="shared" si="33"/>
        <v>0</v>
      </c>
      <c r="E135" s="103">
        <f aca="true" t="shared" si="47" ref="E135:L135">SUM(E136:E136)</f>
        <v>0</v>
      </c>
      <c r="F135" s="103">
        <f t="shared" si="47"/>
        <v>0</v>
      </c>
      <c r="G135" s="103">
        <f t="shared" si="47"/>
        <v>0</v>
      </c>
      <c r="H135" s="103">
        <f t="shared" si="47"/>
        <v>0</v>
      </c>
      <c r="I135" s="103">
        <f t="shared" si="47"/>
        <v>0</v>
      </c>
      <c r="J135" s="103">
        <f t="shared" si="47"/>
        <v>0</v>
      </c>
      <c r="K135" s="103">
        <f t="shared" si="47"/>
        <v>0</v>
      </c>
      <c r="L135" s="103">
        <f t="shared" si="47"/>
        <v>0</v>
      </c>
      <c r="M135" s="103"/>
      <c r="N135" s="103"/>
    </row>
    <row r="136" spans="1:14" ht="25.5">
      <c r="A136" s="102">
        <v>3691</v>
      </c>
      <c r="B136" s="91"/>
      <c r="C136" s="104" t="s">
        <v>122</v>
      </c>
      <c r="D136" s="96">
        <f t="shared" si="33"/>
        <v>0</v>
      </c>
      <c r="E136" s="134"/>
      <c r="F136" s="134"/>
      <c r="G136" s="136"/>
      <c r="H136" s="136"/>
      <c r="I136" s="136"/>
      <c r="J136" s="136"/>
      <c r="K136" s="136"/>
      <c r="L136" s="136"/>
      <c r="M136" s="108"/>
      <c r="N136" s="108"/>
    </row>
    <row r="137" spans="1:14" ht="25.5">
      <c r="A137" s="102">
        <v>37</v>
      </c>
      <c r="B137" s="91"/>
      <c r="C137" s="104" t="s">
        <v>154</v>
      </c>
      <c r="D137" s="96">
        <f>SUM(E137:I137)</f>
        <v>56000</v>
      </c>
      <c r="E137" s="134"/>
      <c r="F137" s="134"/>
      <c r="G137" s="136"/>
      <c r="H137" s="136"/>
      <c r="I137" s="136">
        <f>SUM(I138)</f>
        <v>56000</v>
      </c>
      <c r="J137" s="136"/>
      <c r="K137" s="136"/>
      <c r="L137" s="136"/>
      <c r="M137" s="108">
        <v>56000</v>
      </c>
      <c r="N137" s="108">
        <v>56000</v>
      </c>
    </row>
    <row r="138" spans="1:14" ht="25.5">
      <c r="A138" s="102">
        <v>372</v>
      </c>
      <c r="B138" s="91"/>
      <c r="C138" s="104" t="s">
        <v>134</v>
      </c>
      <c r="D138" s="96">
        <f>SUM(E138:J138)</f>
        <v>56000</v>
      </c>
      <c r="E138" s="134"/>
      <c r="F138" s="134"/>
      <c r="G138" s="136"/>
      <c r="H138" s="136"/>
      <c r="I138" s="136">
        <f>SUM(I139)</f>
        <v>56000</v>
      </c>
      <c r="J138" s="136"/>
      <c r="K138" s="136"/>
      <c r="L138" s="136"/>
      <c r="M138" s="108"/>
      <c r="N138" s="108"/>
    </row>
    <row r="139" spans="1:14" ht="25.5">
      <c r="A139" s="102">
        <v>3722</v>
      </c>
      <c r="B139" s="91" t="s">
        <v>188</v>
      </c>
      <c r="C139" s="104" t="s">
        <v>154</v>
      </c>
      <c r="D139" s="96">
        <f>SUM(E139:J139)</f>
        <v>56000</v>
      </c>
      <c r="E139" s="134"/>
      <c r="F139" s="134"/>
      <c r="G139" s="136"/>
      <c r="H139" s="136"/>
      <c r="I139" s="136">
        <v>56000</v>
      </c>
      <c r="J139" s="136"/>
      <c r="K139" s="136"/>
      <c r="L139" s="136"/>
      <c r="M139" s="108"/>
      <c r="N139" s="108"/>
    </row>
    <row r="140" spans="1:14" ht="12.75">
      <c r="A140" s="102">
        <v>38</v>
      </c>
      <c r="B140" s="89"/>
      <c r="C140" s="105" t="s">
        <v>89</v>
      </c>
      <c r="D140" s="96">
        <f t="shared" si="33"/>
        <v>0</v>
      </c>
      <c r="E140" s="103">
        <f aca="true" t="shared" si="48" ref="E140:L140">SUM(E141)</f>
        <v>0</v>
      </c>
      <c r="F140" s="103">
        <f t="shared" si="48"/>
        <v>0</v>
      </c>
      <c r="G140" s="103">
        <f t="shared" si="48"/>
        <v>0</v>
      </c>
      <c r="H140" s="103">
        <f t="shared" si="48"/>
        <v>0</v>
      </c>
      <c r="I140" s="103">
        <f t="shared" si="48"/>
        <v>0</v>
      </c>
      <c r="J140" s="103">
        <f t="shared" si="48"/>
        <v>0</v>
      </c>
      <c r="K140" s="103">
        <f t="shared" si="48"/>
        <v>0</v>
      </c>
      <c r="L140" s="103">
        <f t="shared" si="48"/>
        <v>0</v>
      </c>
      <c r="M140" s="134">
        <v>0</v>
      </c>
      <c r="N140" s="134">
        <v>0</v>
      </c>
    </row>
    <row r="141" spans="1:14" ht="12.75">
      <c r="A141" s="102">
        <v>381</v>
      </c>
      <c r="B141" s="91"/>
      <c r="C141" s="104" t="s">
        <v>90</v>
      </c>
      <c r="D141" s="96">
        <f t="shared" si="33"/>
        <v>0</v>
      </c>
      <c r="E141" s="103">
        <f aca="true" t="shared" si="49" ref="E141:L141">SUM(E142:E142)</f>
        <v>0</v>
      </c>
      <c r="F141" s="103">
        <f t="shared" si="49"/>
        <v>0</v>
      </c>
      <c r="G141" s="103">
        <f t="shared" si="49"/>
        <v>0</v>
      </c>
      <c r="H141" s="103">
        <f t="shared" si="49"/>
        <v>0</v>
      </c>
      <c r="I141" s="103">
        <f t="shared" si="49"/>
        <v>0</v>
      </c>
      <c r="J141" s="103">
        <f t="shared" si="49"/>
        <v>0</v>
      </c>
      <c r="K141" s="103">
        <f t="shared" si="49"/>
        <v>0</v>
      </c>
      <c r="L141" s="103">
        <f t="shared" si="49"/>
        <v>0</v>
      </c>
      <c r="M141" s="103"/>
      <c r="N141" s="103"/>
    </row>
    <row r="142" spans="1:14" ht="12.75">
      <c r="A142" s="102">
        <v>3811</v>
      </c>
      <c r="B142" s="89">
        <v>1122</v>
      </c>
      <c r="C142" s="104" t="s">
        <v>91</v>
      </c>
      <c r="D142" s="96">
        <f t="shared" si="33"/>
        <v>0</v>
      </c>
      <c r="E142" s="134"/>
      <c r="F142" s="134"/>
      <c r="G142" s="136"/>
      <c r="H142" s="136"/>
      <c r="I142" s="136"/>
      <c r="J142" s="136"/>
      <c r="K142" s="136"/>
      <c r="L142" s="136"/>
      <c r="M142" s="108"/>
      <c r="N142" s="108"/>
    </row>
    <row r="143" spans="1:14" ht="12.75">
      <c r="A143" s="102">
        <v>4</v>
      </c>
      <c r="B143" s="89"/>
      <c r="C143" s="90" t="s">
        <v>30</v>
      </c>
      <c r="D143" s="96">
        <f t="shared" si="33"/>
        <v>96201</v>
      </c>
      <c r="E143" s="103">
        <f aca="true" t="shared" si="50" ref="E143:J143">SUM(E144,E148)</f>
        <v>0</v>
      </c>
      <c r="F143" s="103">
        <f t="shared" si="50"/>
        <v>0</v>
      </c>
      <c r="G143" s="103">
        <f t="shared" si="50"/>
        <v>10404</v>
      </c>
      <c r="H143" s="103">
        <f t="shared" si="50"/>
        <v>0</v>
      </c>
      <c r="I143" s="103">
        <f t="shared" si="50"/>
        <v>64497</v>
      </c>
      <c r="J143" s="103">
        <f t="shared" si="50"/>
        <v>21300</v>
      </c>
      <c r="K143" s="103">
        <f>SUM(K148)</f>
        <v>0</v>
      </c>
      <c r="L143" s="103">
        <f>SUM(L148)</f>
        <v>0</v>
      </c>
      <c r="M143" s="103">
        <f>SUM(M148)</f>
        <v>96201</v>
      </c>
      <c r="N143" s="103">
        <f>SUM(N148)</f>
        <v>96201</v>
      </c>
    </row>
    <row r="144" spans="1:14" ht="25.5">
      <c r="A144" s="102">
        <v>41</v>
      </c>
      <c r="B144" s="91">
        <v>0</v>
      </c>
      <c r="C144" s="90" t="s">
        <v>98</v>
      </c>
      <c r="D144" s="96">
        <f t="shared" si="33"/>
        <v>0</v>
      </c>
      <c r="E144" s="103">
        <f aca="true" t="shared" si="51" ref="E144:L144">SUM(E145)</f>
        <v>0</v>
      </c>
      <c r="F144" s="103">
        <f t="shared" si="51"/>
        <v>0</v>
      </c>
      <c r="G144" s="103">
        <f t="shared" si="51"/>
        <v>0</v>
      </c>
      <c r="H144" s="103">
        <f t="shared" si="51"/>
        <v>0</v>
      </c>
      <c r="I144" s="103">
        <f t="shared" si="51"/>
        <v>0</v>
      </c>
      <c r="J144" s="103">
        <f t="shared" si="51"/>
        <v>0</v>
      </c>
      <c r="K144" s="103">
        <f t="shared" si="51"/>
        <v>0</v>
      </c>
      <c r="L144" s="103">
        <f t="shared" si="51"/>
        <v>0</v>
      </c>
      <c r="M144" s="134">
        <v>0</v>
      </c>
      <c r="N144" s="134">
        <v>0</v>
      </c>
    </row>
    <row r="145" spans="1:14" ht="12.75">
      <c r="A145" s="102">
        <v>412</v>
      </c>
      <c r="B145" s="89"/>
      <c r="C145" s="90" t="s">
        <v>99</v>
      </c>
      <c r="D145" s="96">
        <f t="shared" si="33"/>
        <v>0</v>
      </c>
      <c r="E145" s="103">
        <f aca="true" t="shared" si="52" ref="E145:L145">SUM(E146:E147)</f>
        <v>0</v>
      </c>
      <c r="F145" s="103">
        <f>SUM(F146:F147)</f>
        <v>0</v>
      </c>
      <c r="G145" s="103">
        <f t="shared" si="52"/>
        <v>0</v>
      </c>
      <c r="H145" s="103">
        <f t="shared" si="52"/>
        <v>0</v>
      </c>
      <c r="I145" s="103">
        <f t="shared" si="52"/>
        <v>0</v>
      </c>
      <c r="J145" s="103">
        <f t="shared" si="52"/>
        <v>0</v>
      </c>
      <c r="K145" s="103">
        <f t="shared" si="52"/>
        <v>0</v>
      </c>
      <c r="L145" s="103">
        <f t="shared" si="52"/>
        <v>0</v>
      </c>
      <c r="M145" s="103"/>
      <c r="N145" s="103"/>
    </row>
    <row r="146" spans="1:14" ht="12.75">
      <c r="A146" s="102">
        <v>4123</v>
      </c>
      <c r="B146" s="89">
        <v>1123</v>
      </c>
      <c r="C146" s="90" t="s">
        <v>100</v>
      </c>
      <c r="D146" s="96">
        <f t="shared" si="33"/>
        <v>0</v>
      </c>
      <c r="E146" s="134"/>
      <c r="F146" s="134"/>
      <c r="G146" s="136"/>
      <c r="H146" s="136"/>
      <c r="I146" s="136"/>
      <c r="J146" s="136"/>
      <c r="K146" s="136"/>
      <c r="L146" s="136"/>
      <c r="M146" s="108"/>
      <c r="N146" s="108"/>
    </row>
    <row r="147" spans="1:14" ht="12.75">
      <c r="A147" s="119">
        <v>4126</v>
      </c>
      <c r="B147" s="89"/>
      <c r="C147" s="90" t="s">
        <v>123</v>
      </c>
      <c r="D147" s="96">
        <f t="shared" si="33"/>
        <v>0</v>
      </c>
      <c r="E147" s="134"/>
      <c r="F147" s="134"/>
      <c r="G147" s="136"/>
      <c r="H147" s="136"/>
      <c r="I147" s="136"/>
      <c r="J147" s="136"/>
      <c r="K147" s="136"/>
      <c r="L147" s="136"/>
      <c r="M147" s="108"/>
      <c r="N147" s="108"/>
    </row>
    <row r="148" spans="1:14" ht="25.5">
      <c r="A148" s="119">
        <v>42</v>
      </c>
      <c r="B148" s="111"/>
      <c r="C148" s="90" t="s">
        <v>53</v>
      </c>
      <c r="D148" s="96">
        <f t="shared" si="33"/>
        <v>96201</v>
      </c>
      <c r="E148" s="103">
        <f aca="true" t="shared" si="53" ref="E148:L148">SUM(E149,E157,E159)</f>
        <v>0</v>
      </c>
      <c r="F148" s="103">
        <f>SUM(F149,F157,F159)</f>
        <v>0</v>
      </c>
      <c r="G148" s="103">
        <f t="shared" si="53"/>
        <v>10404</v>
      </c>
      <c r="H148" s="103">
        <f t="shared" si="53"/>
        <v>0</v>
      </c>
      <c r="I148" s="103">
        <f t="shared" si="53"/>
        <v>64497</v>
      </c>
      <c r="J148" s="103">
        <f t="shared" si="53"/>
        <v>21300</v>
      </c>
      <c r="K148" s="103">
        <f t="shared" si="53"/>
        <v>0</v>
      </c>
      <c r="L148" s="103">
        <f t="shared" si="53"/>
        <v>0</v>
      </c>
      <c r="M148" s="134">
        <v>96201</v>
      </c>
      <c r="N148" s="134">
        <v>96201</v>
      </c>
    </row>
    <row r="149" spans="1:14" ht="12.75">
      <c r="A149" s="102">
        <v>422</v>
      </c>
      <c r="B149" s="89"/>
      <c r="C149" s="90" t="s">
        <v>56</v>
      </c>
      <c r="D149" s="96">
        <f t="shared" si="33"/>
        <v>40801</v>
      </c>
      <c r="E149" s="103">
        <f aca="true" t="shared" si="54" ref="E149:L149">SUM(E150:E156)</f>
        <v>0</v>
      </c>
      <c r="F149" s="103">
        <f>SUM(F150:F156)</f>
        <v>0</v>
      </c>
      <c r="G149" s="103">
        <f t="shared" si="54"/>
        <v>10004</v>
      </c>
      <c r="H149" s="103">
        <f t="shared" si="54"/>
        <v>0</v>
      </c>
      <c r="I149" s="103">
        <f t="shared" si="54"/>
        <v>10497</v>
      </c>
      <c r="J149" s="103">
        <f t="shared" si="54"/>
        <v>20300</v>
      </c>
      <c r="K149" s="103">
        <f t="shared" si="54"/>
        <v>0</v>
      </c>
      <c r="L149" s="103">
        <f t="shared" si="54"/>
        <v>0</v>
      </c>
      <c r="M149" s="103"/>
      <c r="N149" s="103"/>
    </row>
    <row r="150" spans="1:14" ht="12.75">
      <c r="A150" s="102">
        <v>4221</v>
      </c>
      <c r="B150" s="89" t="s">
        <v>189</v>
      </c>
      <c r="C150" s="90" t="s">
        <v>57</v>
      </c>
      <c r="D150" s="96">
        <f t="shared" si="33"/>
        <v>40801</v>
      </c>
      <c r="E150" s="134"/>
      <c r="F150" s="134"/>
      <c r="G150" s="136">
        <v>10004</v>
      </c>
      <c r="H150" s="136"/>
      <c r="I150" s="136">
        <v>10497</v>
      </c>
      <c r="J150" s="136">
        <v>20300</v>
      </c>
      <c r="K150" s="136"/>
      <c r="L150" s="136"/>
      <c r="M150" s="108"/>
      <c r="N150" s="108"/>
    </row>
    <row r="151" spans="1:14" ht="12.75">
      <c r="A151" s="102">
        <v>4222</v>
      </c>
      <c r="B151" s="91" t="s">
        <v>190</v>
      </c>
      <c r="C151" s="90" t="s">
        <v>58</v>
      </c>
      <c r="D151" s="96">
        <f t="shared" si="33"/>
        <v>0</v>
      </c>
      <c r="E151" s="134"/>
      <c r="F151" s="134"/>
      <c r="G151" s="136"/>
      <c r="H151" s="136"/>
      <c r="I151" s="136"/>
      <c r="J151" s="136"/>
      <c r="K151" s="136"/>
      <c r="L151" s="136"/>
      <c r="M151" s="108"/>
      <c r="N151" s="108"/>
    </row>
    <row r="152" spans="1:14" ht="12.75">
      <c r="A152" s="102">
        <v>4223</v>
      </c>
      <c r="B152" s="91" t="s">
        <v>191</v>
      </c>
      <c r="C152" s="90" t="s">
        <v>59</v>
      </c>
      <c r="D152" s="96">
        <f t="shared" si="33"/>
        <v>0</v>
      </c>
      <c r="E152" s="134"/>
      <c r="F152" s="134"/>
      <c r="G152" s="136"/>
      <c r="H152" s="136"/>
      <c r="I152" s="136"/>
      <c r="J152" s="136"/>
      <c r="K152" s="136"/>
      <c r="L152" s="136"/>
      <c r="M152" s="108"/>
      <c r="N152" s="108"/>
    </row>
    <row r="153" spans="1:14" ht="12.75">
      <c r="A153" s="102">
        <v>4224</v>
      </c>
      <c r="B153" s="91" t="s">
        <v>192</v>
      </c>
      <c r="C153" s="90" t="s">
        <v>101</v>
      </c>
      <c r="D153" s="96">
        <f t="shared" si="33"/>
        <v>0</v>
      </c>
      <c r="E153" s="134"/>
      <c r="F153" s="134"/>
      <c r="G153" s="136"/>
      <c r="H153" s="136"/>
      <c r="I153" s="136"/>
      <c r="J153" s="136"/>
      <c r="K153" s="136"/>
      <c r="L153" s="136"/>
      <c r="M153" s="108"/>
      <c r="N153" s="108"/>
    </row>
    <row r="154" spans="1:14" ht="12.75">
      <c r="A154" s="102">
        <v>4225</v>
      </c>
      <c r="B154" s="91" t="s">
        <v>193</v>
      </c>
      <c r="C154" s="90" t="s">
        <v>102</v>
      </c>
      <c r="D154" s="96">
        <f aca="true" t="shared" si="55" ref="D154:D164">SUM(E154:L154)</f>
        <v>0</v>
      </c>
      <c r="E154" s="134"/>
      <c r="F154" s="134"/>
      <c r="G154" s="136"/>
      <c r="H154" s="136"/>
      <c r="I154" s="136"/>
      <c r="J154" s="136"/>
      <c r="K154" s="136"/>
      <c r="L154" s="136"/>
      <c r="M154" s="108"/>
      <c r="N154" s="108"/>
    </row>
    <row r="155" spans="1:14" ht="12.75">
      <c r="A155" s="102">
        <v>4226</v>
      </c>
      <c r="B155" s="91" t="s">
        <v>194</v>
      </c>
      <c r="C155" s="90" t="s">
        <v>60</v>
      </c>
      <c r="D155" s="96">
        <f t="shared" si="55"/>
        <v>0</v>
      </c>
      <c r="E155" s="134"/>
      <c r="F155" s="134"/>
      <c r="G155" s="136"/>
      <c r="H155" s="136"/>
      <c r="I155" s="136"/>
      <c r="J155" s="136"/>
      <c r="K155" s="136"/>
      <c r="L155" s="136"/>
      <c r="M155" s="108"/>
      <c r="N155" s="108"/>
    </row>
    <row r="156" spans="1:14" ht="25.5">
      <c r="A156" s="102">
        <v>4227</v>
      </c>
      <c r="B156" s="91" t="s">
        <v>196</v>
      </c>
      <c r="C156" s="90" t="s">
        <v>61</v>
      </c>
      <c r="D156" s="96">
        <f t="shared" si="55"/>
        <v>0</v>
      </c>
      <c r="E156" s="134"/>
      <c r="F156" s="134"/>
      <c r="G156" s="136"/>
      <c r="H156" s="136"/>
      <c r="I156" s="136"/>
      <c r="J156" s="136"/>
      <c r="K156" s="136"/>
      <c r="L156" s="136"/>
      <c r="M156" s="108"/>
      <c r="N156" s="108"/>
    </row>
    <row r="157" spans="1:14" ht="12.75">
      <c r="A157" s="102">
        <v>423</v>
      </c>
      <c r="B157" s="91"/>
      <c r="C157" s="90" t="s">
        <v>103</v>
      </c>
      <c r="D157" s="96">
        <f t="shared" si="55"/>
        <v>0</v>
      </c>
      <c r="E157" s="103">
        <f aca="true" t="shared" si="56" ref="E157:L157">SUM(E158)</f>
        <v>0</v>
      </c>
      <c r="F157" s="103">
        <f t="shared" si="56"/>
        <v>0</v>
      </c>
      <c r="G157" s="103">
        <f t="shared" si="56"/>
        <v>0</v>
      </c>
      <c r="H157" s="103">
        <f t="shared" si="56"/>
        <v>0</v>
      </c>
      <c r="I157" s="103">
        <f t="shared" si="56"/>
        <v>0</v>
      </c>
      <c r="J157" s="103">
        <f t="shared" si="56"/>
        <v>0</v>
      </c>
      <c r="K157" s="103">
        <f t="shared" si="56"/>
        <v>0</v>
      </c>
      <c r="L157" s="103">
        <f t="shared" si="56"/>
        <v>0</v>
      </c>
      <c r="M157" s="103"/>
      <c r="N157" s="103"/>
    </row>
    <row r="158" spans="1:14" ht="25.5">
      <c r="A158" s="102">
        <v>4231</v>
      </c>
      <c r="B158" s="89"/>
      <c r="C158" s="105" t="s">
        <v>104</v>
      </c>
      <c r="D158" s="96">
        <f t="shared" si="55"/>
        <v>0</v>
      </c>
      <c r="E158" s="134"/>
      <c r="F158" s="134"/>
      <c r="G158" s="136"/>
      <c r="H158" s="136"/>
      <c r="I158" s="136"/>
      <c r="J158" s="136"/>
      <c r="K158" s="136"/>
      <c r="L158" s="136"/>
      <c r="M158" s="108"/>
      <c r="N158" s="108"/>
    </row>
    <row r="159" spans="1:14" ht="25.5">
      <c r="A159" s="102">
        <v>424</v>
      </c>
      <c r="B159" s="91"/>
      <c r="C159" s="90" t="s">
        <v>105</v>
      </c>
      <c r="D159" s="96">
        <f t="shared" si="55"/>
        <v>55400</v>
      </c>
      <c r="E159" s="103">
        <f aca="true" t="shared" si="57" ref="E159:L159">SUM(E160)</f>
        <v>0</v>
      </c>
      <c r="F159" s="103">
        <f t="shared" si="57"/>
        <v>0</v>
      </c>
      <c r="G159" s="103">
        <f t="shared" si="57"/>
        <v>400</v>
      </c>
      <c r="H159" s="103">
        <f t="shared" si="57"/>
        <v>0</v>
      </c>
      <c r="I159" s="103">
        <f t="shared" si="57"/>
        <v>54000</v>
      </c>
      <c r="J159" s="103">
        <f t="shared" si="57"/>
        <v>1000</v>
      </c>
      <c r="K159" s="103">
        <f t="shared" si="57"/>
        <v>0</v>
      </c>
      <c r="L159" s="103">
        <f t="shared" si="57"/>
        <v>0</v>
      </c>
      <c r="M159" s="103"/>
      <c r="N159" s="103"/>
    </row>
    <row r="160" spans="1:14" ht="12.75">
      <c r="A160" s="102">
        <v>4241</v>
      </c>
      <c r="B160" s="89" t="s">
        <v>195</v>
      </c>
      <c r="C160" s="90" t="s">
        <v>106</v>
      </c>
      <c r="D160" s="96">
        <f t="shared" si="55"/>
        <v>55400</v>
      </c>
      <c r="E160" s="134"/>
      <c r="F160" s="134"/>
      <c r="G160" s="136">
        <v>400</v>
      </c>
      <c r="H160" s="136"/>
      <c r="I160" s="136">
        <v>54000</v>
      </c>
      <c r="J160" s="136">
        <v>1000</v>
      </c>
      <c r="K160" s="136"/>
      <c r="L160" s="136"/>
      <c r="M160" s="108"/>
      <c r="N160" s="108"/>
    </row>
    <row r="161" spans="1:14" ht="12.75">
      <c r="A161" s="102">
        <v>425</v>
      </c>
      <c r="B161" s="91"/>
      <c r="C161" s="90" t="s">
        <v>107</v>
      </c>
      <c r="D161" s="96">
        <f t="shared" si="55"/>
        <v>0</v>
      </c>
      <c r="E161" s="103">
        <f aca="true" t="shared" si="58" ref="E161:L161">SUM(E162)</f>
        <v>0</v>
      </c>
      <c r="F161" s="103">
        <f t="shared" si="58"/>
        <v>0</v>
      </c>
      <c r="G161" s="103">
        <f t="shared" si="58"/>
        <v>0</v>
      </c>
      <c r="H161" s="103">
        <f t="shared" si="58"/>
        <v>0</v>
      </c>
      <c r="I161" s="103">
        <f t="shared" si="58"/>
        <v>0</v>
      </c>
      <c r="J161" s="103">
        <f t="shared" si="58"/>
        <v>0</v>
      </c>
      <c r="K161" s="103">
        <f t="shared" si="58"/>
        <v>0</v>
      </c>
      <c r="L161" s="103">
        <f t="shared" si="58"/>
        <v>0</v>
      </c>
      <c r="M161" s="103"/>
      <c r="N161" s="103"/>
    </row>
    <row r="162" spans="1:14" ht="12.75">
      <c r="A162" s="102">
        <v>4251</v>
      </c>
      <c r="B162" s="89"/>
      <c r="C162" s="90" t="s">
        <v>124</v>
      </c>
      <c r="D162" s="96">
        <f t="shared" si="55"/>
        <v>0</v>
      </c>
      <c r="E162" s="134"/>
      <c r="F162" s="134"/>
      <c r="G162" s="136"/>
      <c r="H162" s="136"/>
      <c r="I162" s="136"/>
      <c r="J162" s="136"/>
      <c r="K162" s="136"/>
      <c r="L162" s="136"/>
      <c r="M162" s="108"/>
      <c r="N162" s="108"/>
    </row>
    <row r="163" spans="1:14" ht="12.75">
      <c r="A163" s="102">
        <v>426</v>
      </c>
      <c r="B163" s="89"/>
      <c r="C163" s="90" t="s">
        <v>108</v>
      </c>
      <c r="D163" s="96">
        <f t="shared" si="55"/>
        <v>0</v>
      </c>
      <c r="E163" s="103">
        <f aca="true" t="shared" si="59" ref="E163:L163">SUM(E164)</f>
        <v>0</v>
      </c>
      <c r="F163" s="103">
        <f t="shared" si="59"/>
        <v>0</v>
      </c>
      <c r="G163" s="103">
        <f t="shared" si="59"/>
        <v>0</v>
      </c>
      <c r="H163" s="103">
        <f t="shared" si="59"/>
        <v>0</v>
      </c>
      <c r="I163" s="103">
        <f t="shared" si="59"/>
        <v>0</v>
      </c>
      <c r="J163" s="103">
        <f t="shared" si="59"/>
        <v>0</v>
      </c>
      <c r="K163" s="103">
        <f t="shared" si="59"/>
        <v>0</v>
      </c>
      <c r="L163" s="103">
        <f t="shared" si="59"/>
        <v>0</v>
      </c>
      <c r="M163" s="103"/>
      <c r="N163" s="103"/>
    </row>
    <row r="164" spans="1:14" ht="12.75">
      <c r="A164" s="102">
        <v>4262</v>
      </c>
      <c r="B164" s="89"/>
      <c r="C164" s="90" t="s">
        <v>109</v>
      </c>
      <c r="D164" s="96">
        <f t="shared" si="55"/>
        <v>0</v>
      </c>
      <c r="E164" s="134"/>
      <c r="F164" s="134"/>
      <c r="G164" s="136"/>
      <c r="H164" s="136"/>
      <c r="I164" s="136"/>
      <c r="J164" s="136"/>
      <c r="K164" s="136"/>
      <c r="L164" s="136"/>
      <c r="M164" s="108"/>
      <c r="N164" s="108"/>
    </row>
    <row r="165" spans="1:14" ht="12.75">
      <c r="A165" s="101"/>
      <c r="B165" s="89"/>
      <c r="C165" s="95"/>
      <c r="D165" s="96"/>
      <c r="E165" s="96"/>
      <c r="F165" s="96"/>
      <c r="G165" s="108"/>
      <c r="H165" s="108"/>
      <c r="I165" s="108"/>
      <c r="J165" s="108"/>
      <c r="K165" s="108"/>
      <c r="L165" s="108"/>
      <c r="M165" s="108"/>
      <c r="N165" s="108"/>
    </row>
    <row r="166" spans="1:14" ht="12.75">
      <c r="A166" s="92"/>
      <c r="B166" s="93"/>
      <c r="C166" s="94"/>
      <c r="D166" s="83"/>
      <c r="E166" s="80"/>
      <c r="F166" s="80"/>
      <c r="G166" s="80"/>
      <c r="H166" s="80"/>
      <c r="I166" s="80"/>
      <c r="J166" s="80"/>
      <c r="K166" s="80"/>
      <c r="L166" s="80"/>
      <c r="M166" s="80"/>
      <c r="N166" s="80"/>
    </row>
    <row r="167" spans="1:14" ht="25.5">
      <c r="A167" s="99" t="s">
        <v>198</v>
      </c>
      <c r="B167" s="170"/>
      <c r="C167" s="112" t="s">
        <v>197</v>
      </c>
      <c r="D167" s="97">
        <f>SUM(E167:L167)</f>
        <v>293429</v>
      </c>
      <c r="E167" s="97">
        <f aca="true" t="shared" si="60" ref="E167:N167">SUM(E208,E214,E223,E255,E265,E286,E292,E328)</f>
        <v>293429</v>
      </c>
      <c r="F167" s="97">
        <f t="shared" si="60"/>
        <v>0</v>
      </c>
      <c r="G167" s="97">
        <f t="shared" si="60"/>
        <v>0</v>
      </c>
      <c r="H167" s="97">
        <f t="shared" si="60"/>
        <v>0</v>
      </c>
      <c r="I167" s="97">
        <f t="shared" si="60"/>
        <v>0</v>
      </c>
      <c r="J167" s="97">
        <f t="shared" si="60"/>
        <v>0</v>
      </c>
      <c r="K167" s="97">
        <f t="shared" si="60"/>
        <v>0</v>
      </c>
      <c r="L167" s="97">
        <f t="shared" si="60"/>
        <v>0</v>
      </c>
      <c r="M167" s="97">
        <f t="shared" si="60"/>
        <v>252511</v>
      </c>
      <c r="N167" s="97">
        <f t="shared" si="60"/>
        <v>252511</v>
      </c>
    </row>
    <row r="168" spans="1:14" ht="25.5">
      <c r="A168" s="99" t="s">
        <v>210</v>
      </c>
      <c r="B168" s="170"/>
      <c r="C168" s="112" t="s">
        <v>211</v>
      </c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</row>
    <row r="169" spans="1:14" ht="12.75">
      <c r="A169" s="101">
        <v>3</v>
      </c>
      <c r="B169" s="113"/>
      <c r="C169" s="95" t="s">
        <v>51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223"/>
    </row>
    <row r="170" spans="1:14" ht="12.75">
      <c r="A170" s="101">
        <v>31</v>
      </c>
      <c r="B170" s="113"/>
      <c r="C170" s="95" t="s">
        <v>21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223"/>
    </row>
    <row r="171" spans="1:14" ht="12.75">
      <c r="A171" s="101">
        <v>311</v>
      </c>
      <c r="B171" s="113"/>
      <c r="C171" s="95" t="s">
        <v>22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223"/>
    </row>
    <row r="172" spans="1:14" ht="12.75">
      <c r="A172" s="101">
        <v>3111</v>
      </c>
      <c r="B172" s="221">
        <v>1313</v>
      </c>
      <c r="C172" s="95" t="s">
        <v>93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223"/>
    </row>
    <row r="173" spans="1:14" ht="12.75">
      <c r="A173" s="101">
        <v>313</v>
      </c>
      <c r="B173" s="113"/>
      <c r="C173" s="95" t="s">
        <v>24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223"/>
    </row>
    <row r="174" spans="1:14" ht="25.5">
      <c r="A174" s="101">
        <v>3132</v>
      </c>
      <c r="B174" s="221">
        <v>1314</v>
      </c>
      <c r="C174" s="95" t="s">
        <v>94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223"/>
    </row>
    <row r="175" spans="1:14" ht="12.75">
      <c r="A175" s="101">
        <v>32</v>
      </c>
      <c r="B175" s="113"/>
      <c r="C175" s="95" t="s">
        <v>25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223"/>
    </row>
    <row r="176" spans="1:14" ht="12.75">
      <c r="A176" s="101">
        <v>322</v>
      </c>
      <c r="B176" s="113"/>
      <c r="C176" s="95" t="s">
        <v>27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223"/>
    </row>
    <row r="177" spans="1:14" ht="25.5">
      <c r="A177" s="101">
        <v>3221</v>
      </c>
      <c r="B177" s="221">
        <v>1315</v>
      </c>
      <c r="C177" s="95" t="s">
        <v>67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223"/>
    </row>
    <row r="178" spans="1:14" ht="12.75">
      <c r="A178" s="101">
        <v>3222</v>
      </c>
      <c r="B178" s="221">
        <v>1316</v>
      </c>
      <c r="C178" s="95" t="s">
        <v>68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223"/>
    </row>
    <row r="179" spans="1:14" ht="12.75">
      <c r="A179" s="101">
        <v>323</v>
      </c>
      <c r="B179" s="113"/>
      <c r="C179" s="95" t="s">
        <v>28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223"/>
    </row>
    <row r="180" spans="1:14" ht="12.75">
      <c r="A180" s="101">
        <v>3231</v>
      </c>
      <c r="B180" s="221">
        <v>1317</v>
      </c>
      <c r="C180" s="95" t="s">
        <v>73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223"/>
    </row>
    <row r="181" spans="1:14" ht="12.75">
      <c r="A181" s="101">
        <v>3237</v>
      </c>
      <c r="B181" s="221">
        <v>1318</v>
      </c>
      <c r="C181" s="95" t="s">
        <v>63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223"/>
    </row>
    <row r="182" spans="1:14" ht="12.75">
      <c r="A182" s="101">
        <v>3239</v>
      </c>
      <c r="B182" s="221">
        <v>1319</v>
      </c>
      <c r="C182" s="95" t="s">
        <v>79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223"/>
    </row>
    <row r="183" spans="1:14" ht="25.5">
      <c r="A183" s="101">
        <v>324</v>
      </c>
      <c r="B183" s="113"/>
      <c r="C183" s="95" t="s">
        <v>80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223"/>
    </row>
    <row r="184" spans="1:14" ht="25.5">
      <c r="A184" s="101">
        <v>3241</v>
      </c>
      <c r="B184" s="221">
        <v>1320</v>
      </c>
      <c r="C184" s="95" t="s">
        <v>80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223"/>
    </row>
    <row r="185" spans="1:14" ht="12.75">
      <c r="A185" s="101">
        <v>329</v>
      </c>
      <c r="B185" s="113"/>
      <c r="C185" s="95" t="s">
        <v>81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223"/>
    </row>
    <row r="186" spans="1:14" ht="12.75">
      <c r="A186" s="101">
        <v>3293</v>
      </c>
      <c r="B186" s="221">
        <v>1321</v>
      </c>
      <c r="C186" s="95" t="s">
        <v>83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223"/>
    </row>
    <row r="187" spans="1:14" ht="12.75">
      <c r="A187" s="101">
        <v>3299</v>
      </c>
      <c r="B187" s="221">
        <v>1322</v>
      </c>
      <c r="C187" s="95" t="s">
        <v>81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223"/>
    </row>
    <row r="188" spans="1:14" ht="12.75">
      <c r="A188" s="101"/>
      <c r="B188" s="113"/>
      <c r="C188" s="95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223"/>
    </row>
    <row r="189" spans="1:14" ht="25.5">
      <c r="A189" s="219" t="s">
        <v>212</v>
      </c>
      <c r="B189" s="224"/>
      <c r="C189" s="126" t="s">
        <v>213</v>
      </c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3"/>
    </row>
    <row r="190" spans="1:14" ht="12.75">
      <c r="A190" s="101">
        <v>3</v>
      </c>
      <c r="B190" s="113"/>
      <c r="C190" s="95" t="s">
        <v>51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223"/>
    </row>
    <row r="191" spans="1:14" ht="12.75">
      <c r="A191" s="101">
        <v>32</v>
      </c>
      <c r="B191" s="113"/>
      <c r="C191" s="95" t="s">
        <v>25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223"/>
    </row>
    <row r="192" spans="1:14" ht="12.75">
      <c r="A192" s="101">
        <v>321</v>
      </c>
      <c r="B192" s="113"/>
      <c r="C192" s="95" t="s">
        <v>26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223"/>
    </row>
    <row r="193" spans="1:14" ht="12.75">
      <c r="A193" s="101">
        <v>3211</v>
      </c>
      <c r="B193" s="221">
        <v>1323</v>
      </c>
      <c r="C193" s="95" t="s">
        <v>64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223"/>
    </row>
    <row r="194" spans="1:14" ht="12.75">
      <c r="A194" s="101">
        <v>3213</v>
      </c>
      <c r="B194" s="221">
        <v>1324</v>
      </c>
      <c r="C194" s="95" t="s">
        <v>65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223"/>
    </row>
    <row r="195" spans="1:14" ht="12.75">
      <c r="A195" s="101">
        <v>322</v>
      </c>
      <c r="B195" s="113"/>
      <c r="C195" s="95" t="s">
        <v>27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223"/>
    </row>
    <row r="196" spans="1:14" ht="25.5">
      <c r="A196" s="101">
        <v>3221</v>
      </c>
      <c r="B196" s="221">
        <v>1325</v>
      </c>
      <c r="C196" s="95" t="s">
        <v>67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223"/>
    </row>
    <row r="197" spans="1:14" ht="12.75">
      <c r="A197" s="101">
        <v>3225</v>
      </c>
      <c r="B197" s="221">
        <v>1326</v>
      </c>
      <c r="C197" s="95" t="s">
        <v>71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223"/>
    </row>
    <row r="198" spans="1:14" ht="12.75">
      <c r="A198" s="101">
        <v>323</v>
      </c>
      <c r="B198" s="113"/>
      <c r="C198" s="95" t="s">
        <v>28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223"/>
    </row>
    <row r="199" spans="1:14" ht="12.75">
      <c r="A199" s="101">
        <v>3231</v>
      </c>
      <c r="B199" s="221">
        <v>1327</v>
      </c>
      <c r="C199" s="95" t="s">
        <v>73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223"/>
    </row>
    <row r="200" spans="1:14" ht="12.75">
      <c r="A200" s="101">
        <v>3237</v>
      </c>
      <c r="B200" s="221">
        <v>1328</v>
      </c>
      <c r="C200" s="220" t="s">
        <v>214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223"/>
    </row>
    <row r="201" spans="1:14" ht="12.75">
      <c r="A201" s="101">
        <v>3239</v>
      </c>
      <c r="B201" s="221">
        <v>1329</v>
      </c>
      <c r="C201" s="95" t="s">
        <v>79</v>
      </c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223"/>
    </row>
    <row r="202" spans="1:14" ht="12.75">
      <c r="A202" s="101">
        <v>329</v>
      </c>
      <c r="B202" s="113"/>
      <c r="C202" s="95" t="s">
        <v>81</v>
      </c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223"/>
    </row>
    <row r="203" spans="1:14" ht="25.5">
      <c r="A203" s="101">
        <v>3291</v>
      </c>
      <c r="B203" s="221">
        <v>1330</v>
      </c>
      <c r="C203" s="95" t="s">
        <v>116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223"/>
    </row>
    <row r="204" spans="1:14" ht="12.75">
      <c r="A204" s="101">
        <v>3293</v>
      </c>
      <c r="B204" s="221">
        <v>1331</v>
      </c>
      <c r="C204" s="95" t="s">
        <v>83</v>
      </c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223"/>
    </row>
    <row r="205" spans="1:14" ht="12.75">
      <c r="A205" s="101">
        <v>3299</v>
      </c>
      <c r="B205" s="221">
        <v>1332</v>
      </c>
      <c r="C205" s="95" t="s">
        <v>81</v>
      </c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223"/>
    </row>
    <row r="206" spans="1:14" ht="12.75">
      <c r="A206" s="101"/>
      <c r="B206" s="113"/>
      <c r="C206" s="95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23"/>
    </row>
    <row r="207" spans="1:14" ht="12.75">
      <c r="A207" s="215"/>
      <c r="B207" s="216"/>
      <c r="C207" s="217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</row>
    <row r="208" spans="1:14" ht="38.25">
      <c r="A208" s="100" t="s">
        <v>199</v>
      </c>
      <c r="B208" s="169"/>
      <c r="C208" s="88" t="s">
        <v>125</v>
      </c>
      <c r="D208" s="98">
        <f>SUM(E208:L208)</f>
        <v>1100</v>
      </c>
      <c r="E208" s="98">
        <f aca="true" t="shared" si="61" ref="E208:N211">SUM(E209)</f>
        <v>1100</v>
      </c>
      <c r="F208" s="98">
        <f t="shared" si="61"/>
        <v>0</v>
      </c>
      <c r="G208" s="98">
        <f t="shared" si="61"/>
        <v>0</v>
      </c>
      <c r="H208" s="98">
        <f t="shared" si="61"/>
        <v>0</v>
      </c>
      <c r="I208" s="98">
        <f t="shared" si="61"/>
        <v>0</v>
      </c>
      <c r="J208" s="98">
        <f t="shared" si="61"/>
        <v>0</v>
      </c>
      <c r="K208" s="98">
        <f t="shared" si="61"/>
        <v>0</v>
      </c>
      <c r="L208" s="98">
        <f t="shared" si="61"/>
        <v>0</v>
      </c>
      <c r="M208" s="98">
        <f t="shared" si="61"/>
        <v>1100</v>
      </c>
      <c r="N208" s="98">
        <f t="shared" si="61"/>
        <v>1100</v>
      </c>
    </row>
    <row r="209" spans="1:14" ht="12.75">
      <c r="A209" s="101">
        <v>4</v>
      </c>
      <c r="B209" s="113"/>
      <c r="C209" s="95" t="s">
        <v>30</v>
      </c>
      <c r="D209" s="96">
        <f>SUM(E209:L209)</f>
        <v>1100</v>
      </c>
      <c r="E209" s="96">
        <f t="shared" si="61"/>
        <v>1100</v>
      </c>
      <c r="F209" s="96">
        <f t="shared" si="61"/>
        <v>0</v>
      </c>
      <c r="G209" s="96">
        <f t="shared" si="61"/>
        <v>0</v>
      </c>
      <c r="H209" s="96">
        <f t="shared" si="61"/>
        <v>0</v>
      </c>
      <c r="I209" s="96">
        <f t="shared" si="61"/>
        <v>0</v>
      </c>
      <c r="J209" s="96">
        <f t="shared" si="61"/>
        <v>0</v>
      </c>
      <c r="K209" s="96">
        <f t="shared" si="61"/>
        <v>0</v>
      </c>
      <c r="L209" s="96">
        <f t="shared" si="61"/>
        <v>0</v>
      </c>
      <c r="M209" s="96">
        <f t="shared" si="61"/>
        <v>1100</v>
      </c>
      <c r="N209" s="96">
        <f t="shared" si="61"/>
        <v>1100</v>
      </c>
    </row>
    <row r="210" spans="1:15" ht="25.5">
      <c r="A210" s="101">
        <v>42</v>
      </c>
      <c r="B210" s="113"/>
      <c r="C210" s="95" t="s">
        <v>53</v>
      </c>
      <c r="D210" s="96">
        <f>SUM(E210:L210)</f>
        <v>1100</v>
      </c>
      <c r="E210" s="96">
        <f t="shared" si="61"/>
        <v>1100</v>
      </c>
      <c r="F210" s="96">
        <f t="shared" si="61"/>
        <v>0</v>
      </c>
      <c r="G210" s="96">
        <f t="shared" si="61"/>
        <v>0</v>
      </c>
      <c r="H210" s="96">
        <f t="shared" si="61"/>
        <v>0</v>
      </c>
      <c r="I210" s="96">
        <f t="shared" si="61"/>
        <v>0</v>
      </c>
      <c r="J210" s="96">
        <f t="shared" si="61"/>
        <v>0</v>
      </c>
      <c r="K210" s="96">
        <f t="shared" si="61"/>
        <v>0</v>
      </c>
      <c r="L210" s="96">
        <f t="shared" si="61"/>
        <v>0</v>
      </c>
      <c r="M210" s="134">
        <v>1100</v>
      </c>
      <c r="N210" s="134">
        <v>1100</v>
      </c>
      <c r="O210" s="1">
        <v>0</v>
      </c>
    </row>
    <row r="211" spans="1:14" ht="25.5">
      <c r="A211" s="101">
        <v>424</v>
      </c>
      <c r="B211" s="113"/>
      <c r="C211" s="95" t="s">
        <v>105</v>
      </c>
      <c r="D211" s="96">
        <f>SUM(E211:L211)</f>
        <v>1100</v>
      </c>
      <c r="E211" s="96">
        <f t="shared" si="61"/>
        <v>1100</v>
      </c>
      <c r="F211" s="96">
        <f t="shared" si="61"/>
        <v>0</v>
      </c>
      <c r="G211" s="96">
        <f t="shared" si="61"/>
        <v>0</v>
      </c>
      <c r="H211" s="96">
        <f t="shared" si="61"/>
        <v>0</v>
      </c>
      <c r="I211" s="96">
        <f t="shared" si="61"/>
        <v>0</v>
      </c>
      <c r="J211" s="96">
        <f t="shared" si="61"/>
        <v>0</v>
      </c>
      <c r="K211" s="96">
        <f t="shared" si="61"/>
        <v>0</v>
      </c>
      <c r="L211" s="96">
        <f t="shared" si="61"/>
        <v>0</v>
      </c>
      <c r="M211" s="96"/>
      <c r="N211" s="96"/>
    </row>
    <row r="212" spans="1:14" ht="12.75">
      <c r="A212" s="101">
        <v>4241</v>
      </c>
      <c r="B212" s="114">
        <v>1333</v>
      </c>
      <c r="C212" s="95" t="s">
        <v>106</v>
      </c>
      <c r="D212" s="96">
        <f>SUM(E212:L212)</f>
        <v>1100</v>
      </c>
      <c r="E212" s="134">
        <v>1100</v>
      </c>
      <c r="F212" s="134"/>
      <c r="G212" s="137"/>
      <c r="H212" s="137"/>
      <c r="I212" s="137"/>
      <c r="J212" s="137"/>
      <c r="K212" s="137"/>
      <c r="L212" s="137"/>
      <c r="M212" s="118"/>
      <c r="N212" s="118"/>
    </row>
    <row r="213" spans="1:14" ht="12.75">
      <c r="A213" s="101"/>
      <c r="B213" s="113"/>
      <c r="C213" s="95"/>
      <c r="D213" s="96"/>
      <c r="E213" s="96"/>
      <c r="F213" s="96"/>
      <c r="G213" s="118"/>
      <c r="H213" s="118"/>
      <c r="I213" s="118"/>
      <c r="J213" s="118"/>
      <c r="K213" s="118"/>
      <c r="L213" s="118"/>
      <c r="M213" s="118"/>
      <c r="N213" s="118"/>
    </row>
    <row r="214" spans="1:14" ht="16.5" customHeight="1">
      <c r="A214" s="115" t="s">
        <v>200</v>
      </c>
      <c r="B214" s="169"/>
      <c r="C214" s="88" t="s">
        <v>126</v>
      </c>
      <c r="D214" s="98">
        <f>SUM(E214:L214)</f>
        <v>159500</v>
      </c>
      <c r="E214" s="98">
        <f aca="true" t="shared" si="62" ref="E214:N214">SUM(E215)</f>
        <v>159500</v>
      </c>
      <c r="F214" s="98">
        <f t="shared" si="62"/>
        <v>0</v>
      </c>
      <c r="G214" s="98">
        <f t="shared" si="62"/>
        <v>0</v>
      </c>
      <c r="H214" s="98">
        <f t="shared" si="62"/>
        <v>0</v>
      </c>
      <c r="I214" s="98">
        <f t="shared" si="62"/>
        <v>0</v>
      </c>
      <c r="J214" s="98">
        <f t="shared" si="62"/>
        <v>0</v>
      </c>
      <c r="K214" s="98">
        <f t="shared" si="62"/>
        <v>0</v>
      </c>
      <c r="L214" s="98">
        <f t="shared" si="62"/>
        <v>0</v>
      </c>
      <c r="M214" s="98">
        <f t="shared" si="62"/>
        <v>159500</v>
      </c>
      <c r="N214" s="98">
        <f t="shared" si="62"/>
        <v>159500</v>
      </c>
    </row>
    <row r="215" spans="1:14" ht="12.75">
      <c r="A215" s="101">
        <v>3</v>
      </c>
      <c r="B215" s="113"/>
      <c r="C215" s="95" t="s">
        <v>51</v>
      </c>
      <c r="D215" s="96">
        <f>SUM(E215:L215)</f>
        <v>159500</v>
      </c>
      <c r="E215" s="96">
        <f aca="true" t="shared" si="63" ref="E215:N215">SUM(E216,E219)</f>
        <v>159500</v>
      </c>
      <c r="F215" s="96">
        <f>SUM(F216,F219)</f>
        <v>0</v>
      </c>
      <c r="G215" s="96">
        <f t="shared" si="63"/>
        <v>0</v>
      </c>
      <c r="H215" s="96">
        <f t="shared" si="63"/>
        <v>0</v>
      </c>
      <c r="I215" s="96">
        <f t="shared" si="63"/>
        <v>0</v>
      </c>
      <c r="J215" s="96">
        <f t="shared" si="63"/>
        <v>0</v>
      </c>
      <c r="K215" s="96">
        <f t="shared" si="63"/>
        <v>0</v>
      </c>
      <c r="L215" s="96">
        <f t="shared" si="63"/>
        <v>0</v>
      </c>
      <c r="M215" s="96">
        <f t="shared" si="63"/>
        <v>159500</v>
      </c>
      <c r="N215" s="96">
        <f t="shared" si="63"/>
        <v>159500</v>
      </c>
    </row>
    <row r="216" spans="1:14" ht="12.75">
      <c r="A216" s="101">
        <v>32</v>
      </c>
      <c r="B216" s="113"/>
      <c r="C216" s="95" t="s">
        <v>25</v>
      </c>
      <c r="D216" s="96">
        <f aca="true" t="shared" si="64" ref="D216:D221">SUM(E216:L216)</f>
        <v>159500</v>
      </c>
      <c r="E216" s="96">
        <f aca="true" t="shared" si="65" ref="E216:L220">SUM(E217)</f>
        <v>159500</v>
      </c>
      <c r="F216" s="96">
        <f t="shared" si="65"/>
        <v>0</v>
      </c>
      <c r="G216" s="96">
        <f t="shared" si="65"/>
        <v>0</v>
      </c>
      <c r="H216" s="96">
        <f t="shared" si="65"/>
        <v>0</v>
      </c>
      <c r="I216" s="96">
        <f t="shared" si="65"/>
        <v>0</v>
      </c>
      <c r="J216" s="96">
        <f t="shared" si="65"/>
        <v>0</v>
      </c>
      <c r="K216" s="96">
        <f t="shared" si="65"/>
        <v>0</v>
      </c>
      <c r="L216" s="96">
        <f t="shared" si="65"/>
        <v>0</v>
      </c>
      <c r="M216" s="134">
        <v>159500</v>
      </c>
      <c r="N216" s="134">
        <v>159500</v>
      </c>
    </row>
    <row r="217" spans="1:14" ht="12.75">
      <c r="A217" s="101">
        <v>322</v>
      </c>
      <c r="B217" s="113"/>
      <c r="C217" s="95" t="s">
        <v>27</v>
      </c>
      <c r="D217" s="96">
        <f t="shared" si="64"/>
        <v>159500</v>
      </c>
      <c r="E217" s="96">
        <f t="shared" si="65"/>
        <v>159500</v>
      </c>
      <c r="F217" s="96">
        <f t="shared" si="65"/>
        <v>0</v>
      </c>
      <c r="G217" s="96">
        <f t="shared" si="65"/>
        <v>0</v>
      </c>
      <c r="H217" s="96">
        <f t="shared" si="65"/>
        <v>0</v>
      </c>
      <c r="I217" s="96">
        <f t="shared" si="65"/>
        <v>0</v>
      </c>
      <c r="J217" s="96">
        <f t="shared" si="65"/>
        <v>0</v>
      </c>
      <c r="K217" s="96">
        <f t="shared" si="65"/>
        <v>0</v>
      </c>
      <c r="L217" s="96">
        <f t="shared" si="65"/>
        <v>0</v>
      </c>
      <c r="M217" s="96"/>
      <c r="N217" s="96"/>
    </row>
    <row r="218" spans="1:14" ht="12.75">
      <c r="A218" s="101">
        <v>3222</v>
      </c>
      <c r="B218" s="114">
        <v>1334</v>
      </c>
      <c r="C218" s="95" t="s">
        <v>68</v>
      </c>
      <c r="D218" s="96">
        <f t="shared" si="64"/>
        <v>159500</v>
      </c>
      <c r="E218" s="134">
        <v>159500</v>
      </c>
      <c r="F218" s="134"/>
      <c r="G218" s="137"/>
      <c r="H218" s="137"/>
      <c r="I218" s="137"/>
      <c r="J218" s="137"/>
      <c r="K218" s="137"/>
      <c r="L218" s="137"/>
      <c r="M218" s="118"/>
      <c r="N218" s="118"/>
    </row>
    <row r="219" spans="1:14" ht="25.5">
      <c r="A219" s="101">
        <v>36</v>
      </c>
      <c r="B219" s="113"/>
      <c r="C219" s="95" t="s">
        <v>118</v>
      </c>
      <c r="D219" s="96">
        <f t="shared" si="64"/>
        <v>0</v>
      </c>
      <c r="E219" s="96">
        <f t="shared" si="65"/>
        <v>0</v>
      </c>
      <c r="F219" s="96">
        <f t="shared" si="65"/>
        <v>0</v>
      </c>
      <c r="G219" s="96">
        <f t="shared" si="65"/>
        <v>0</v>
      </c>
      <c r="H219" s="96">
        <f t="shared" si="65"/>
        <v>0</v>
      </c>
      <c r="I219" s="96">
        <f t="shared" si="65"/>
        <v>0</v>
      </c>
      <c r="J219" s="96">
        <f t="shared" si="65"/>
        <v>0</v>
      </c>
      <c r="K219" s="96">
        <f t="shared" si="65"/>
        <v>0</v>
      </c>
      <c r="L219" s="96">
        <f t="shared" si="65"/>
        <v>0</v>
      </c>
      <c r="M219" s="96"/>
      <c r="N219" s="96"/>
    </row>
    <row r="220" spans="1:14" ht="25.5">
      <c r="A220" s="101">
        <v>366</v>
      </c>
      <c r="B220" s="113"/>
      <c r="C220" s="95" t="s">
        <v>119</v>
      </c>
      <c r="D220" s="96">
        <f t="shared" si="64"/>
        <v>0</v>
      </c>
      <c r="E220" s="96">
        <f t="shared" si="65"/>
        <v>0</v>
      </c>
      <c r="F220" s="96">
        <f t="shared" si="65"/>
        <v>0</v>
      </c>
      <c r="G220" s="96">
        <f t="shared" si="65"/>
        <v>0</v>
      </c>
      <c r="H220" s="96">
        <f t="shared" si="65"/>
        <v>0</v>
      </c>
      <c r="I220" s="96">
        <f t="shared" si="65"/>
        <v>0</v>
      </c>
      <c r="J220" s="96">
        <f t="shared" si="65"/>
        <v>0</v>
      </c>
      <c r="K220" s="96">
        <f t="shared" si="65"/>
        <v>0</v>
      </c>
      <c r="L220" s="96">
        <f t="shared" si="65"/>
        <v>0</v>
      </c>
      <c r="M220" s="96"/>
      <c r="N220" s="96"/>
    </row>
    <row r="221" spans="1:14" ht="25.5">
      <c r="A221" s="101">
        <v>3661</v>
      </c>
      <c r="B221" s="114"/>
      <c r="C221" s="95" t="s">
        <v>120</v>
      </c>
      <c r="D221" s="96">
        <f t="shared" si="64"/>
        <v>0</v>
      </c>
      <c r="E221" s="134"/>
      <c r="F221" s="134"/>
      <c r="G221" s="137"/>
      <c r="H221" s="137"/>
      <c r="I221" s="137"/>
      <c r="J221" s="137"/>
      <c r="K221" s="137"/>
      <c r="L221" s="137"/>
      <c r="M221" s="118"/>
      <c r="N221" s="118"/>
    </row>
    <row r="222" spans="1:14" ht="12.75">
      <c r="A222" s="101"/>
      <c r="B222" s="113"/>
      <c r="C222" s="95"/>
      <c r="D222" s="96"/>
      <c r="E222" s="96"/>
      <c r="F222" s="96"/>
      <c r="G222" s="118"/>
      <c r="H222" s="118"/>
      <c r="I222" s="118"/>
      <c r="J222" s="118"/>
      <c r="K222" s="118"/>
      <c r="L222" s="118"/>
      <c r="M222" s="118"/>
      <c r="N222" s="118"/>
    </row>
    <row r="223" spans="1:14" ht="12.75">
      <c r="A223" s="100" t="s">
        <v>201</v>
      </c>
      <c r="B223" s="169"/>
      <c r="C223" s="88" t="s">
        <v>127</v>
      </c>
      <c r="D223" s="98">
        <f>SUM(E223:L223)</f>
        <v>97220</v>
      </c>
      <c r="E223" s="98">
        <f aca="true" t="shared" si="66" ref="E223:N223">SUM(E227)</f>
        <v>97220</v>
      </c>
      <c r="F223" s="98">
        <f t="shared" si="66"/>
        <v>0</v>
      </c>
      <c r="G223" s="98">
        <f t="shared" si="66"/>
        <v>0</v>
      </c>
      <c r="H223" s="98">
        <f t="shared" si="66"/>
        <v>0</v>
      </c>
      <c r="I223" s="98">
        <f t="shared" si="66"/>
        <v>0</v>
      </c>
      <c r="J223" s="98">
        <f t="shared" si="66"/>
        <v>0</v>
      </c>
      <c r="K223" s="98">
        <f t="shared" si="66"/>
        <v>0</v>
      </c>
      <c r="L223" s="98">
        <f t="shared" si="66"/>
        <v>0</v>
      </c>
      <c r="M223" s="98">
        <f t="shared" si="66"/>
        <v>45600</v>
      </c>
      <c r="N223" s="98">
        <f t="shared" si="66"/>
        <v>45600</v>
      </c>
    </row>
    <row r="224" spans="1:14" ht="25.5">
      <c r="A224" s="211"/>
      <c r="B224" s="212">
        <v>11</v>
      </c>
      <c r="C224" s="213" t="s">
        <v>202</v>
      </c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</row>
    <row r="225" spans="1:14" ht="12.75">
      <c r="A225" s="211"/>
      <c r="B225" s="212">
        <v>51</v>
      </c>
      <c r="C225" s="213" t="s">
        <v>203</v>
      </c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</row>
    <row r="226" spans="1:14" ht="25.5">
      <c r="A226" s="211"/>
      <c r="B226" s="212">
        <v>52</v>
      </c>
      <c r="C226" s="213" t="s">
        <v>204</v>
      </c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</row>
    <row r="227" spans="1:14" ht="12.75">
      <c r="A227" s="101">
        <v>3</v>
      </c>
      <c r="B227" s="113"/>
      <c r="C227" s="95" t="s">
        <v>51</v>
      </c>
      <c r="D227" s="96">
        <f>SUM(E227:L227)</f>
        <v>97220</v>
      </c>
      <c r="E227" s="96">
        <f aca="true" t="shared" si="67" ref="E227:N227">SUM(E228,E237,E251)</f>
        <v>97220</v>
      </c>
      <c r="F227" s="96">
        <f>SUM(F228,F237,F251)</f>
        <v>0</v>
      </c>
      <c r="G227" s="96">
        <f t="shared" si="67"/>
        <v>0</v>
      </c>
      <c r="H227" s="96">
        <f t="shared" si="67"/>
        <v>0</v>
      </c>
      <c r="I227" s="96">
        <f t="shared" si="67"/>
        <v>0</v>
      </c>
      <c r="J227" s="96">
        <f t="shared" si="67"/>
        <v>0</v>
      </c>
      <c r="K227" s="96">
        <f t="shared" si="67"/>
        <v>0</v>
      </c>
      <c r="L227" s="96">
        <f t="shared" si="67"/>
        <v>0</v>
      </c>
      <c r="M227" s="96">
        <f t="shared" si="67"/>
        <v>45600</v>
      </c>
      <c r="N227" s="96">
        <f t="shared" si="67"/>
        <v>45600</v>
      </c>
    </row>
    <row r="228" spans="1:14" ht="12.75">
      <c r="A228" s="101">
        <v>31</v>
      </c>
      <c r="B228" s="113"/>
      <c r="C228" s="95" t="s">
        <v>21</v>
      </c>
      <c r="D228" s="96">
        <f aca="true" t="shared" si="68" ref="D228:D253">SUM(E228:L228)</f>
        <v>78920</v>
      </c>
      <c r="E228" s="96">
        <f aca="true" t="shared" si="69" ref="E228:L228">SUM(E229,E231,E235)</f>
        <v>78920</v>
      </c>
      <c r="F228" s="96">
        <f>SUM(F229,F231,F235)</f>
        <v>0</v>
      </c>
      <c r="G228" s="96">
        <f t="shared" si="69"/>
        <v>0</v>
      </c>
      <c r="H228" s="96">
        <f t="shared" si="69"/>
        <v>0</v>
      </c>
      <c r="I228" s="96">
        <f t="shared" si="69"/>
        <v>0</v>
      </c>
      <c r="J228" s="96">
        <f t="shared" si="69"/>
        <v>0</v>
      </c>
      <c r="K228" s="96">
        <f t="shared" si="69"/>
        <v>0</v>
      </c>
      <c r="L228" s="96">
        <f t="shared" si="69"/>
        <v>0</v>
      </c>
      <c r="M228" s="134">
        <v>35900</v>
      </c>
      <c r="N228" s="134">
        <v>35900</v>
      </c>
    </row>
    <row r="229" spans="1:14" ht="12.75">
      <c r="A229" s="101">
        <v>311</v>
      </c>
      <c r="B229" s="113"/>
      <c r="C229" s="95" t="s">
        <v>22</v>
      </c>
      <c r="D229" s="96">
        <f t="shared" si="68"/>
        <v>60000</v>
      </c>
      <c r="E229" s="96">
        <f aca="true" t="shared" si="70" ref="E229:L229">SUM(E230:E230)</f>
        <v>60000</v>
      </c>
      <c r="F229" s="96">
        <f t="shared" si="70"/>
        <v>0</v>
      </c>
      <c r="G229" s="96">
        <f t="shared" si="70"/>
        <v>0</v>
      </c>
      <c r="H229" s="96">
        <f t="shared" si="70"/>
        <v>0</v>
      </c>
      <c r="I229" s="96">
        <f t="shared" si="70"/>
        <v>0</v>
      </c>
      <c r="J229" s="96">
        <f t="shared" si="70"/>
        <v>0</v>
      </c>
      <c r="K229" s="96">
        <f t="shared" si="70"/>
        <v>0</v>
      </c>
      <c r="L229" s="96">
        <f t="shared" si="70"/>
        <v>0</v>
      </c>
      <c r="M229" s="96"/>
      <c r="N229" s="96"/>
    </row>
    <row r="230" spans="1:14" ht="12.75">
      <c r="A230" s="101">
        <v>3111</v>
      </c>
      <c r="B230" s="114">
        <v>1335</v>
      </c>
      <c r="C230" s="95" t="s">
        <v>93</v>
      </c>
      <c r="D230" s="96">
        <f t="shared" si="68"/>
        <v>60000</v>
      </c>
      <c r="E230" s="134">
        <v>60000</v>
      </c>
      <c r="F230" s="134"/>
      <c r="G230" s="137"/>
      <c r="H230" s="137"/>
      <c r="I230" s="137"/>
      <c r="J230" s="137"/>
      <c r="K230" s="137"/>
      <c r="L230" s="137"/>
      <c r="M230" s="118"/>
      <c r="N230" s="118"/>
    </row>
    <row r="231" spans="1:14" ht="12.75">
      <c r="A231" s="101">
        <v>312</v>
      </c>
      <c r="B231" s="113"/>
      <c r="C231" s="95" t="s">
        <v>23</v>
      </c>
      <c r="D231" s="96">
        <f t="shared" si="68"/>
        <v>6500</v>
      </c>
      <c r="E231" s="96">
        <f aca="true" t="shared" si="71" ref="E231:L231">SUM(E232)</f>
        <v>6500</v>
      </c>
      <c r="F231" s="96">
        <f t="shared" si="71"/>
        <v>0</v>
      </c>
      <c r="G231" s="96">
        <f t="shared" si="71"/>
        <v>0</v>
      </c>
      <c r="H231" s="96">
        <f t="shared" si="71"/>
        <v>0</v>
      </c>
      <c r="I231" s="96">
        <f t="shared" si="71"/>
        <v>0</v>
      </c>
      <c r="J231" s="96">
        <f t="shared" si="71"/>
        <v>0</v>
      </c>
      <c r="K231" s="96">
        <f t="shared" si="71"/>
        <v>0</v>
      </c>
      <c r="L231" s="96">
        <f t="shared" si="71"/>
        <v>0</v>
      </c>
      <c r="M231" s="96"/>
      <c r="N231" s="96"/>
    </row>
    <row r="232" spans="1:14" ht="12.75">
      <c r="A232" s="101">
        <v>3121</v>
      </c>
      <c r="B232" s="114">
        <v>1336</v>
      </c>
      <c r="C232" s="95" t="s">
        <v>23</v>
      </c>
      <c r="D232" s="96">
        <f t="shared" si="68"/>
        <v>6500</v>
      </c>
      <c r="E232" s="134">
        <v>6500</v>
      </c>
      <c r="F232" s="134"/>
      <c r="G232" s="137"/>
      <c r="H232" s="137"/>
      <c r="I232" s="137"/>
      <c r="J232" s="137"/>
      <c r="K232" s="137"/>
      <c r="L232" s="137"/>
      <c r="M232" s="118"/>
      <c r="N232" s="118"/>
    </row>
    <row r="233" spans="1:14" ht="12.75">
      <c r="A233" s="101"/>
      <c r="B233" s="114"/>
      <c r="C233" s="95"/>
      <c r="D233" s="96"/>
      <c r="E233" s="134"/>
      <c r="F233" s="134"/>
      <c r="G233" s="137"/>
      <c r="H233" s="137"/>
      <c r="I233" s="137"/>
      <c r="J233" s="137"/>
      <c r="K233" s="137"/>
      <c r="L233" s="137"/>
      <c r="M233" s="118"/>
      <c r="N233" s="118"/>
    </row>
    <row r="234" spans="1:14" ht="12.75">
      <c r="A234" s="101"/>
      <c r="B234" s="114"/>
      <c r="C234" s="95"/>
      <c r="D234" s="96"/>
      <c r="E234" s="134"/>
      <c r="F234" s="134"/>
      <c r="G234" s="137"/>
      <c r="H234" s="137"/>
      <c r="I234" s="137"/>
      <c r="J234" s="137"/>
      <c r="K234" s="137"/>
      <c r="L234" s="137"/>
      <c r="M234" s="118"/>
      <c r="N234" s="118"/>
    </row>
    <row r="235" spans="1:14" ht="12.75">
      <c r="A235" s="101">
        <v>313</v>
      </c>
      <c r="B235" s="113"/>
      <c r="C235" s="95" t="s">
        <v>24</v>
      </c>
      <c r="D235" s="96">
        <f t="shared" si="68"/>
        <v>12420</v>
      </c>
      <c r="E235" s="96">
        <f>SUM(E236)</f>
        <v>12420</v>
      </c>
      <c r="F235" s="96">
        <f aca="true" t="shared" si="72" ref="F235:L235">SUM(F236:F236)</f>
        <v>0</v>
      </c>
      <c r="G235" s="96">
        <f t="shared" si="72"/>
        <v>0</v>
      </c>
      <c r="H235" s="96">
        <f t="shared" si="72"/>
        <v>0</v>
      </c>
      <c r="I235" s="96">
        <f t="shared" si="72"/>
        <v>0</v>
      </c>
      <c r="J235" s="96">
        <f t="shared" si="72"/>
        <v>0</v>
      </c>
      <c r="K235" s="96">
        <f t="shared" si="72"/>
        <v>0</v>
      </c>
      <c r="L235" s="96">
        <f t="shared" si="72"/>
        <v>0</v>
      </c>
      <c r="M235" s="96"/>
      <c r="N235" s="96"/>
    </row>
    <row r="236" spans="1:14" ht="25.5">
      <c r="A236" s="101">
        <v>3132</v>
      </c>
      <c r="B236" s="114">
        <v>1337</v>
      </c>
      <c r="C236" s="95" t="s">
        <v>94</v>
      </c>
      <c r="D236" s="96">
        <f t="shared" si="68"/>
        <v>12420</v>
      </c>
      <c r="E236" s="134">
        <v>12420</v>
      </c>
      <c r="F236" s="134"/>
      <c r="G236" s="137"/>
      <c r="H236" s="137"/>
      <c r="I236" s="137"/>
      <c r="J236" s="137"/>
      <c r="K236" s="137"/>
      <c r="L236" s="137"/>
      <c r="M236" s="118"/>
      <c r="N236" s="118"/>
    </row>
    <row r="237" spans="1:14" ht="12.75">
      <c r="A237" s="101">
        <v>32</v>
      </c>
      <c r="B237" s="113"/>
      <c r="C237" s="95" t="s">
        <v>25</v>
      </c>
      <c r="D237" s="96">
        <f t="shared" si="68"/>
        <v>18300</v>
      </c>
      <c r="E237" s="96">
        <f aca="true" t="shared" si="73" ref="E237:L237">SUM(E238,E242,E247)</f>
        <v>18300</v>
      </c>
      <c r="F237" s="96">
        <f>SUM(F238,F242,F247)</f>
        <v>0</v>
      </c>
      <c r="G237" s="96">
        <f t="shared" si="73"/>
        <v>0</v>
      </c>
      <c r="H237" s="96">
        <f t="shared" si="73"/>
        <v>0</v>
      </c>
      <c r="I237" s="96">
        <f t="shared" si="73"/>
        <v>0</v>
      </c>
      <c r="J237" s="96">
        <f t="shared" si="73"/>
        <v>0</v>
      </c>
      <c r="K237" s="96">
        <f t="shared" si="73"/>
        <v>0</v>
      </c>
      <c r="L237" s="96">
        <f t="shared" si="73"/>
        <v>0</v>
      </c>
      <c r="M237" s="134">
        <v>9700</v>
      </c>
      <c r="N237" s="134">
        <v>9700</v>
      </c>
    </row>
    <row r="238" spans="1:14" ht="12.75">
      <c r="A238" s="101">
        <v>321</v>
      </c>
      <c r="B238" s="113"/>
      <c r="C238" s="95" t="s">
        <v>26</v>
      </c>
      <c r="D238" s="96">
        <f t="shared" si="68"/>
        <v>16100</v>
      </c>
      <c r="E238" s="96">
        <f aca="true" t="shared" si="74" ref="E238:L238">SUM(E240:E241)</f>
        <v>16100</v>
      </c>
      <c r="F238" s="96">
        <f>SUM(F240:F241)</f>
        <v>0</v>
      </c>
      <c r="G238" s="96">
        <f t="shared" si="74"/>
        <v>0</v>
      </c>
      <c r="H238" s="96">
        <f t="shared" si="74"/>
        <v>0</v>
      </c>
      <c r="I238" s="96">
        <f t="shared" si="74"/>
        <v>0</v>
      </c>
      <c r="J238" s="96">
        <f t="shared" si="74"/>
        <v>0</v>
      </c>
      <c r="K238" s="96">
        <f t="shared" si="74"/>
        <v>0</v>
      </c>
      <c r="L238" s="96">
        <f t="shared" si="74"/>
        <v>0</v>
      </c>
      <c r="M238" s="96"/>
      <c r="N238" s="96"/>
    </row>
    <row r="239" spans="1:14" ht="12.75">
      <c r="A239" s="101">
        <v>3211</v>
      </c>
      <c r="B239" s="113">
        <v>1338</v>
      </c>
      <c r="C239" s="95" t="s">
        <v>64</v>
      </c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</row>
    <row r="240" spans="1:14" ht="12.75">
      <c r="A240" s="101">
        <v>3211</v>
      </c>
      <c r="B240" s="114">
        <v>1339</v>
      </c>
      <c r="C240" s="95" t="s">
        <v>64</v>
      </c>
      <c r="D240" s="96">
        <f t="shared" si="68"/>
        <v>1100</v>
      </c>
      <c r="E240" s="134">
        <v>1100</v>
      </c>
      <c r="F240" s="134"/>
      <c r="G240" s="137"/>
      <c r="H240" s="137"/>
      <c r="I240" s="137"/>
      <c r="J240" s="137"/>
      <c r="K240" s="137"/>
      <c r="L240" s="137"/>
      <c r="M240" s="118"/>
      <c r="N240" s="118"/>
    </row>
    <row r="241" spans="1:14" ht="25.5">
      <c r="A241" s="101">
        <v>3212</v>
      </c>
      <c r="B241" s="114">
        <v>1340</v>
      </c>
      <c r="C241" s="95" t="s">
        <v>92</v>
      </c>
      <c r="D241" s="96">
        <f t="shared" si="68"/>
        <v>15000</v>
      </c>
      <c r="E241" s="134">
        <v>15000</v>
      </c>
      <c r="F241" s="134"/>
      <c r="G241" s="137"/>
      <c r="H241" s="137"/>
      <c r="I241" s="137"/>
      <c r="J241" s="137"/>
      <c r="K241" s="137"/>
      <c r="L241" s="137"/>
      <c r="M241" s="118"/>
      <c r="N241" s="118"/>
    </row>
    <row r="242" spans="1:14" ht="12.75">
      <c r="A242" s="101">
        <v>323</v>
      </c>
      <c r="B242" s="113"/>
      <c r="C242" s="95" t="s">
        <v>28</v>
      </c>
      <c r="D242" s="96">
        <f t="shared" si="68"/>
        <v>2000</v>
      </c>
      <c r="E242" s="96">
        <f aca="true" t="shared" si="75" ref="E242:L242">SUM(E244:E245)</f>
        <v>2000</v>
      </c>
      <c r="F242" s="96">
        <f>SUM(F244:F245)</f>
        <v>0</v>
      </c>
      <c r="G242" s="96">
        <f t="shared" si="75"/>
        <v>0</v>
      </c>
      <c r="H242" s="96">
        <f t="shared" si="75"/>
        <v>0</v>
      </c>
      <c r="I242" s="96">
        <f t="shared" si="75"/>
        <v>0</v>
      </c>
      <c r="J242" s="96">
        <f t="shared" si="75"/>
        <v>0</v>
      </c>
      <c r="K242" s="96">
        <f t="shared" si="75"/>
        <v>0</v>
      </c>
      <c r="L242" s="96">
        <f t="shared" si="75"/>
        <v>0</v>
      </c>
      <c r="M242" s="96"/>
      <c r="N242" s="96"/>
    </row>
    <row r="243" spans="1:14" ht="12.75">
      <c r="A243" s="101">
        <v>3237</v>
      </c>
      <c r="B243" s="113">
        <v>1341</v>
      </c>
      <c r="C243" s="95" t="s">
        <v>63</v>
      </c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</row>
    <row r="244" spans="1:14" ht="12.75">
      <c r="A244" s="101">
        <v>3237</v>
      </c>
      <c r="B244" s="114">
        <v>1342</v>
      </c>
      <c r="C244" s="95" t="s">
        <v>63</v>
      </c>
      <c r="D244" s="96">
        <f t="shared" si="68"/>
        <v>2000</v>
      </c>
      <c r="E244" s="134">
        <v>2000</v>
      </c>
      <c r="F244" s="134"/>
      <c r="G244" s="137"/>
      <c r="H244" s="137"/>
      <c r="I244" s="137"/>
      <c r="J244" s="137"/>
      <c r="K244" s="137"/>
      <c r="L244" s="137"/>
      <c r="M244" s="118"/>
      <c r="N244" s="118"/>
    </row>
    <row r="245" spans="1:14" ht="12.75">
      <c r="A245" s="101">
        <v>3239</v>
      </c>
      <c r="B245" s="114">
        <v>1343</v>
      </c>
      <c r="C245" s="95" t="s">
        <v>79</v>
      </c>
      <c r="D245" s="96">
        <f t="shared" si="68"/>
        <v>0</v>
      </c>
      <c r="E245" s="134"/>
      <c r="F245" s="134"/>
      <c r="G245" s="137"/>
      <c r="H245" s="137"/>
      <c r="I245" s="137"/>
      <c r="J245" s="137"/>
      <c r="K245" s="137"/>
      <c r="L245" s="137"/>
      <c r="M245" s="118"/>
      <c r="N245" s="118"/>
    </row>
    <row r="246" spans="1:14" ht="12.75">
      <c r="A246" s="101">
        <v>3239</v>
      </c>
      <c r="B246" s="114">
        <v>1344</v>
      </c>
      <c r="C246" s="95" t="s">
        <v>79</v>
      </c>
      <c r="D246" s="96"/>
      <c r="E246" s="134"/>
      <c r="F246" s="134"/>
      <c r="G246" s="137"/>
      <c r="H246" s="137"/>
      <c r="I246" s="137"/>
      <c r="J246" s="137"/>
      <c r="K246" s="137"/>
      <c r="L246" s="137"/>
      <c r="M246" s="118"/>
      <c r="N246" s="118"/>
    </row>
    <row r="247" spans="1:14" ht="12.75">
      <c r="A247" s="101">
        <v>329</v>
      </c>
      <c r="B247" s="113"/>
      <c r="C247" s="95" t="s">
        <v>81</v>
      </c>
      <c r="D247" s="96">
        <f t="shared" si="68"/>
        <v>200</v>
      </c>
      <c r="E247" s="96">
        <f aca="true" t="shared" si="76" ref="E247:L247">SUM(E248:E249)</f>
        <v>200</v>
      </c>
      <c r="F247" s="96">
        <f>SUM(F248:F249)</f>
        <v>0</v>
      </c>
      <c r="G247" s="96">
        <f t="shared" si="76"/>
        <v>0</v>
      </c>
      <c r="H247" s="96">
        <f t="shared" si="76"/>
        <v>0</v>
      </c>
      <c r="I247" s="96">
        <f t="shared" si="76"/>
        <v>0</v>
      </c>
      <c r="J247" s="96">
        <f t="shared" si="76"/>
        <v>0</v>
      </c>
      <c r="K247" s="96">
        <f t="shared" si="76"/>
        <v>0</v>
      </c>
      <c r="L247" s="96">
        <f t="shared" si="76"/>
        <v>0</v>
      </c>
      <c r="M247" s="96"/>
      <c r="N247" s="96"/>
    </row>
    <row r="248" spans="1:14" ht="12.75">
      <c r="A248" s="101">
        <v>3292</v>
      </c>
      <c r="B248" s="114"/>
      <c r="C248" s="95" t="s">
        <v>82</v>
      </c>
      <c r="D248" s="96">
        <f t="shared" si="68"/>
        <v>0</v>
      </c>
      <c r="E248" s="134"/>
      <c r="F248" s="134"/>
      <c r="G248" s="137"/>
      <c r="H248" s="137"/>
      <c r="I248" s="137"/>
      <c r="J248" s="137"/>
      <c r="K248" s="137"/>
      <c r="L248" s="137"/>
      <c r="M248" s="118"/>
      <c r="N248" s="118"/>
    </row>
    <row r="249" spans="1:14" ht="12.75">
      <c r="A249" s="101">
        <v>3293</v>
      </c>
      <c r="B249" s="114">
        <v>1345</v>
      </c>
      <c r="C249" s="95" t="s">
        <v>83</v>
      </c>
      <c r="D249" s="96">
        <f t="shared" si="68"/>
        <v>200</v>
      </c>
      <c r="E249" s="134">
        <v>200</v>
      </c>
      <c r="F249" s="134"/>
      <c r="G249" s="137"/>
      <c r="H249" s="137"/>
      <c r="I249" s="137"/>
      <c r="J249" s="137"/>
      <c r="K249" s="137"/>
      <c r="L249" s="137"/>
      <c r="M249" s="118"/>
      <c r="N249" s="118"/>
    </row>
    <row r="250" spans="1:14" ht="12.75">
      <c r="A250" s="101">
        <v>3239</v>
      </c>
      <c r="B250" s="114">
        <v>1346</v>
      </c>
      <c r="C250" s="95" t="s">
        <v>83</v>
      </c>
      <c r="D250" s="96"/>
      <c r="E250" s="134"/>
      <c r="F250" s="134"/>
      <c r="G250" s="137"/>
      <c r="H250" s="137"/>
      <c r="I250" s="137"/>
      <c r="J250" s="137"/>
      <c r="K250" s="137"/>
      <c r="L250" s="137"/>
      <c r="M250" s="118"/>
      <c r="N250" s="118"/>
    </row>
    <row r="251" spans="1:14" ht="12.75">
      <c r="A251" s="101">
        <v>35</v>
      </c>
      <c r="B251" s="113"/>
      <c r="C251" s="95" t="s">
        <v>128</v>
      </c>
      <c r="D251" s="96">
        <f t="shared" si="68"/>
        <v>0</v>
      </c>
      <c r="E251" s="96">
        <f aca="true" t="shared" si="77" ref="E251:L251">SUM(E252)</f>
        <v>0</v>
      </c>
      <c r="F251" s="96">
        <f t="shared" si="77"/>
        <v>0</v>
      </c>
      <c r="G251" s="96">
        <f t="shared" si="77"/>
        <v>0</v>
      </c>
      <c r="H251" s="96">
        <f t="shared" si="77"/>
        <v>0</v>
      </c>
      <c r="I251" s="96">
        <f t="shared" si="77"/>
        <v>0</v>
      </c>
      <c r="J251" s="96">
        <f t="shared" si="77"/>
        <v>0</v>
      </c>
      <c r="K251" s="96">
        <f t="shared" si="77"/>
        <v>0</v>
      </c>
      <c r="L251" s="96">
        <f t="shared" si="77"/>
        <v>0</v>
      </c>
      <c r="M251" s="134">
        <v>0</v>
      </c>
      <c r="N251" s="134">
        <v>0</v>
      </c>
    </row>
    <row r="252" spans="1:14" ht="25.5">
      <c r="A252" s="101">
        <v>351</v>
      </c>
      <c r="B252" s="113"/>
      <c r="C252" s="95" t="s">
        <v>129</v>
      </c>
      <c r="D252" s="96">
        <f t="shared" si="68"/>
        <v>0</v>
      </c>
      <c r="E252" s="96">
        <f aca="true" t="shared" si="78" ref="E252:L252">SUM(E253:E253)</f>
        <v>0</v>
      </c>
      <c r="F252" s="96">
        <f t="shared" si="78"/>
        <v>0</v>
      </c>
      <c r="G252" s="96">
        <f t="shared" si="78"/>
        <v>0</v>
      </c>
      <c r="H252" s="96">
        <f t="shared" si="78"/>
        <v>0</v>
      </c>
      <c r="I252" s="96">
        <f t="shared" si="78"/>
        <v>0</v>
      </c>
      <c r="J252" s="96">
        <f t="shared" si="78"/>
        <v>0</v>
      </c>
      <c r="K252" s="96">
        <f t="shared" si="78"/>
        <v>0</v>
      </c>
      <c r="L252" s="96">
        <f t="shared" si="78"/>
        <v>0</v>
      </c>
      <c r="M252" s="96"/>
      <c r="N252" s="96"/>
    </row>
    <row r="253" spans="1:14" ht="25.5">
      <c r="A253" s="101">
        <v>3512</v>
      </c>
      <c r="B253" s="114">
        <v>0</v>
      </c>
      <c r="C253" s="95" t="s">
        <v>129</v>
      </c>
      <c r="D253" s="96">
        <f t="shared" si="68"/>
        <v>0</v>
      </c>
      <c r="E253" s="134"/>
      <c r="F253" s="134"/>
      <c r="G253" s="137"/>
      <c r="H253" s="137"/>
      <c r="I253" s="137"/>
      <c r="J253" s="137"/>
      <c r="K253" s="137"/>
      <c r="L253" s="137"/>
      <c r="M253" s="118"/>
      <c r="N253" s="118"/>
    </row>
    <row r="254" spans="1:14" ht="12.75">
      <c r="A254" s="101"/>
      <c r="B254" s="113"/>
      <c r="C254" s="95"/>
      <c r="D254" s="96"/>
      <c r="E254" s="96"/>
      <c r="F254" s="96"/>
      <c r="G254" s="118"/>
      <c r="H254" s="118"/>
      <c r="I254" s="118"/>
      <c r="J254" s="118"/>
      <c r="K254" s="118"/>
      <c r="L254" s="118"/>
      <c r="M254" s="118"/>
      <c r="N254" s="118"/>
    </row>
    <row r="255" spans="1:14" ht="12.75">
      <c r="A255" s="100" t="s">
        <v>206</v>
      </c>
      <c r="B255" s="169"/>
      <c r="C255" s="88" t="s">
        <v>130</v>
      </c>
      <c r="D255" s="98">
        <f>SUM(E255:L255)</f>
        <v>0</v>
      </c>
      <c r="E255" s="98">
        <f aca="true" t="shared" si="79" ref="E255:N255">SUM(E256)</f>
        <v>0</v>
      </c>
      <c r="F255" s="98">
        <f t="shared" si="79"/>
        <v>0</v>
      </c>
      <c r="G255" s="98">
        <f t="shared" si="79"/>
        <v>0</v>
      </c>
      <c r="H255" s="98">
        <f t="shared" si="79"/>
        <v>0</v>
      </c>
      <c r="I255" s="98">
        <f t="shared" si="79"/>
        <v>0</v>
      </c>
      <c r="J255" s="98">
        <f t="shared" si="79"/>
        <v>0</v>
      </c>
      <c r="K255" s="98">
        <f t="shared" si="79"/>
        <v>0</v>
      </c>
      <c r="L255" s="98">
        <f t="shared" si="79"/>
        <v>0</v>
      </c>
      <c r="M255" s="98">
        <f t="shared" si="79"/>
        <v>0</v>
      </c>
      <c r="N255" s="98">
        <f t="shared" si="79"/>
        <v>0</v>
      </c>
    </row>
    <row r="256" spans="1:14" ht="12.75">
      <c r="A256" s="101">
        <v>3</v>
      </c>
      <c r="B256" s="113"/>
      <c r="C256" s="95" t="s">
        <v>51</v>
      </c>
      <c r="D256" s="96">
        <f>SUM(E256:L256)</f>
        <v>0</v>
      </c>
      <c r="E256" s="96">
        <f aca="true" t="shared" si="80" ref="E256:N256">SUM(E257,E261)</f>
        <v>0</v>
      </c>
      <c r="F256" s="96">
        <f>SUM(F257,F261)</f>
        <v>0</v>
      </c>
      <c r="G256" s="96">
        <f t="shared" si="80"/>
        <v>0</v>
      </c>
      <c r="H256" s="96">
        <f t="shared" si="80"/>
        <v>0</v>
      </c>
      <c r="I256" s="96">
        <f t="shared" si="80"/>
        <v>0</v>
      </c>
      <c r="J256" s="96">
        <f t="shared" si="80"/>
        <v>0</v>
      </c>
      <c r="K256" s="96">
        <f t="shared" si="80"/>
        <v>0</v>
      </c>
      <c r="L256" s="96">
        <f t="shared" si="80"/>
        <v>0</v>
      </c>
      <c r="M256" s="96">
        <f t="shared" si="80"/>
        <v>0</v>
      </c>
      <c r="N256" s="96">
        <f t="shared" si="80"/>
        <v>0</v>
      </c>
    </row>
    <row r="257" spans="1:14" ht="12.75">
      <c r="A257" s="101">
        <v>32</v>
      </c>
      <c r="B257" s="113"/>
      <c r="C257" s="95" t="s">
        <v>25</v>
      </c>
      <c r="D257" s="96">
        <f aca="true" t="shared" si="81" ref="D257:D263">SUM(E257:L257)</f>
        <v>0</v>
      </c>
      <c r="E257" s="96">
        <f aca="true" t="shared" si="82" ref="E257:L257">SUM(E258)</f>
        <v>0</v>
      </c>
      <c r="F257" s="96">
        <f t="shared" si="82"/>
        <v>0</v>
      </c>
      <c r="G257" s="96">
        <f t="shared" si="82"/>
        <v>0</v>
      </c>
      <c r="H257" s="96">
        <f t="shared" si="82"/>
        <v>0</v>
      </c>
      <c r="I257" s="96">
        <f t="shared" si="82"/>
        <v>0</v>
      </c>
      <c r="J257" s="96">
        <f t="shared" si="82"/>
        <v>0</v>
      </c>
      <c r="K257" s="96">
        <f t="shared" si="82"/>
        <v>0</v>
      </c>
      <c r="L257" s="96">
        <f t="shared" si="82"/>
        <v>0</v>
      </c>
      <c r="M257" s="134">
        <v>0</v>
      </c>
      <c r="N257" s="134">
        <v>0</v>
      </c>
    </row>
    <row r="258" spans="1:14" ht="12.75">
      <c r="A258" s="101">
        <v>323</v>
      </c>
      <c r="B258" s="113"/>
      <c r="C258" s="95" t="s">
        <v>28</v>
      </c>
      <c r="D258" s="96">
        <f t="shared" si="81"/>
        <v>0</v>
      </c>
      <c r="E258" s="96">
        <f aca="true" t="shared" si="83" ref="E258:L258">SUM(E259:E260)</f>
        <v>0</v>
      </c>
      <c r="F258" s="96">
        <f>SUM(F259:F260)</f>
        <v>0</v>
      </c>
      <c r="G258" s="96">
        <f t="shared" si="83"/>
        <v>0</v>
      </c>
      <c r="H258" s="96">
        <f t="shared" si="83"/>
        <v>0</v>
      </c>
      <c r="I258" s="96">
        <f t="shared" si="83"/>
        <v>0</v>
      </c>
      <c r="J258" s="96">
        <f t="shared" si="83"/>
        <v>0</v>
      </c>
      <c r="K258" s="96">
        <f t="shared" si="83"/>
        <v>0</v>
      </c>
      <c r="L258" s="96">
        <f t="shared" si="83"/>
        <v>0</v>
      </c>
      <c r="M258" s="96"/>
      <c r="N258" s="96"/>
    </row>
    <row r="259" spans="1:14" ht="12.75">
      <c r="A259" s="101">
        <v>3237</v>
      </c>
      <c r="B259" s="114">
        <v>0</v>
      </c>
      <c r="C259" s="95" t="s">
        <v>63</v>
      </c>
      <c r="D259" s="96">
        <f t="shared" si="81"/>
        <v>0</v>
      </c>
      <c r="E259" s="134"/>
      <c r="F259" s="134"/>
      <c r="G259" s="137"/>
      <c r="H259" s="137"/>
      <c r="I259" s="137"/>
      <c r="J259" s="137"/>
      <c r="K259" s="137"/>
      <c r="L259" s="137"/>
      <c r="M259" s="118"/>
      <c r="N259" s="118"/>
    </row>
    <row r="260" spans="1:14" ht="12.75">
      <c r="A260" s="101">
        <v>3239</v>
      </c>
      <c r="B260" s="114">
        <v>0</v>
      </c>
      <c r="C260" s="95" t="s">
        <v>79</v>
      </c>
      <c r="D260" s="96">
        <f t="shared" si="81"/>
        <v>0</v>
      </c>
      <c r="E260" s="134"/>
      <c r="F260" s="134"/>
      <c r="G260" s="137"/>
      <c r="H260" s="137"/>
      <c r="I260" s="137"/>
      <c r="J260" s="137"/>
      <c r="K260" s="137"/>
      <c r="L260" s="137"/>
      <c r="M260" s="118"/>
      <c r="N260" s="118"/>
    </row>
    <row r="261" spans="1:14" ht="12.75">
      <c r="A261" s="101">
        <v>38</v>
      </c>
      <c r="B261" s="113"/>
      <c r="C261" s="95" t="s">
        <v>89</v>
      </c>
      <c r="D261" s="96">
        <f t="shared" si="81"/>
        <v>0</v>
      </c>
      <c r="E261" s="96">
        <f aca="true" t="shared" si="84" ref="E261:L262">SUM(E262)</f>
        <v>0</v>
      </c>
      <c r="F261" s="96">
        <f t="shared" si="84"/>
        <v>0</v>
      </c>
      <c r="G261" s="96">
        <f t="shared" si="84"/>
        <v>0</v>
      </c>
      <c r="H261" s="96">
        <f t="shared" si="84"/>
        <v>0</v>
      </c>
      <c r="I261" s="96">
        <f t="shared" si="84"/>
        <v>0</v>
      </c>
      <c r="J261" s="96">
        <f t="shared" si="84"/>
        <v>0</v>
      </c>
      <c r="K261" s="96">
        <f t="shared" si="84"/>
        <v>0</v>
      </c>
      <c r="L261" s="96">
        <f t="shared" si="84"/>
        <v>0</v>
      </c>
      <c r="M261" s="134">
        <v>0</v>
      </c>
      <c r="N261" s="134">
        <v>0</v>
      </c>
    </row>
    <row r="262" spans="1:14" ht="12.75">
      <c r="A262" s="101">
        <v>381</v>
      </c>
      <c r="B262" s="113"/>
      <c r="C262" s="95" t="s">
        <v>90</v>
      </c>
      <c r="D262" s="96">
        <f t="shared" si="81"/>
        <v>0</v>
      </c>
      <c r="E262" s="96">
        <f t="shared" si="84"/>
        <v>0</v>
      </c>
      <c r="F262" s="96">
        <f t="shared" si="84"/>
        <v>0</v>
      </c>
      <c r="G262" s="96">
        <f t="shared" si="84"/>
        <v>0</v>
      </c>
      <c r="H262" s="96">
        <f t="shared" si="84"/>
        <v>0</v>
      </c>
      <c r="I262" s="96">
        <f t="shared" si="84"/>
        <v>0</v>
      </c>
      <c r="J262" s="96">
        <f t="shared" si="84"/>
        <v>0</v>
      </c>
      <c r="K262" s="96">
        <f t="shared" si="84"/>
        <v>0</v>
      </c>
      <c r="L262" s="96">
        <f t="shared" si="84"/>
        <v>0</v>
      </c>
      <c r="M262" s="96"/>
      <c r="N262" s="96"/>
    </row>
    <row r="263" spans="1:14" ht="12.75">
      <c r="A263" s="101">
        <v>3811</v>
      </c>
      <c r="B263" s="114">
        <v>0</v>
      </c>
      <c r="C263" s="95" t="s">
        <v>91</v>
      </c>
      <c r="D263" s="96">
        <f t="shared" si="81"/>
        <v>0</v>
      </c>
      <c r="E263" s="134"/>
      <c r="F263" s="134"/>
      <c r="G263" s="137"/>
      <c r="H263" s="137"/>
      <c r="I263" s="137"/>
      <c r="J263" s="137"/>
      <c r="K263" s="137"/>
      <c r="L263" s="137"/>
      <c r="M263" s="118"/>
      <c r="N263" s="118"/>
    </row>
    <row r="264" spans="1:14" ht="12.75">
      <c r="A264" s="101"/>
      <c r="B264" s="113"/>
      <c r="C264" s="95"/>
      <c r="D264" s="96"/>
      <c r="E264" s="96"/>
      <c r="F264" s="96"/>
      <c r="G264" s="118"/>
      <c r="H264" s="118"/>
      <c r="I264" s="118"/>
      <c r="J264" s="118"/>
      <c r="K264" s="118"/>
      <c r="L264" s="118"/>
      <c r="M264" s="118"/>
      <c r="N264" s="118"/>
    </row>
    <row r="265" spans="1:14" ht="12.75">
      <c r="A265" s="115" t="s">
        <v>205</v>
      </c>
      <c r="B265" s="169"/>
      <c r="C265" s="88" t="s">
        <v>131</v>
      </c>
      <c r="D265" s="98">
        <f>SUM(E265:L265)</f>
        <v>22600</v>
      </c>
      <c r="E265" s="98">
        <f aca="true" t="shared" si="85" ref="E265:N265">SUM(E266)</f>
        <v>22600</v>
      </c>
      <c r="F265" s="98">
        <f t="shared" si="85"/>
        <v>0</v>
      </c>
      <c r="G265" s="98">
        <f t="shared" si="85"/>
        <v>0</v>
      </c>
      <c r="H265" s="98">
        <f t="shared" si="85"/>
        <v>0</v>
      </c>
      <c r="I265" s="98">
        <f t="shared" si="85"/>
        <v>0</v>
      </c>
      <c r="J265" s="98">
        <f t="shared" si="85"/>
        <v>0</v>
      </c>
      <c r="K265" s="98">
        <f t="shared" si="85"/>
        <v>0</v>
      </c>
      <c r="L265" s="98">
        <f t="shared" si="85"/>
        <v>0</v>
      </c>
      <c r="M265" s="98">
        <f t="shared" si="85"/>
        <v>22800</v>
      </c>
      <c r="N265" s="98">
        <f t="shared" si="85"/>
        <v>22800</v>
      </c>
    </row>
    <row r="266" spans="1:14" ht="12.75">
      <c r="A266" s="101">
        <v>3</v>
      </c>
      <c r="B266" s="113"/>
      <c r="C266" s="95" t="s">
        <v>51</v>
      </c>
      <c r="D266" s="103">
        <f>SUM(E266:L266)</f>
        <v>22600</v>
      </c>
      <c r="E266" s="103">
        <f aca="true" t="shared" si="86" ref="E266:N266">SUM(E283,E274,E267)</f>
        <v>22600</v>
      </c>
      <c r="F266" s="103">
        <f>SUM(F283,F274,F267)</f>
        <v>0</v>
      </c>
      <c r="G266" s="103">
        <f t="shared" si="86"/>
        <v>0</v>
      </c>
      <c r="H266" s="103">
        <f t="shared" si="86"/>
        <v>0</v>
      </c>
      <c r="I266" s="103">
        <f t="shared" si="86"/>
        <v>0</v>
      </c>
      <c r="J266" s="103">
        <f t="shared" si="86"/>
        <v>0</v>
      </c>
      <c r="K266" s="103">
        <f t="shared" si="86"/>
        <v>0</v>
      </c>
      <c r="L266" s="103">
        <f t="shared" si="86"/>
        <v>0</v>
      </c>
      <c r="M266" s="103">
        <f t="shared" si="86"/>
        <v>22800</v>
      </c>
      <c r="N266" s="103">
        <f t="shared" si="86"/>
        <v>22800</v>
      </c>
    </row>
    <row r="267" spans="1:14" ht="12.75">
      <c r="A267" s="101">
        <v>31</v>
      </c>
      <c r="B267" s="113"/>
      <c r="C267" s="95" t="s">
        <v>21</v>
      </c>
      <c r="D267" s="103">
        <f aca="true" t="shared" si="87" ref="D267:D285">SUM(E267:L267)</f>
        <v>16900</v>
      </c>
      <c r="E267" s="103">
        <f aca="true" t="shared" si="88" ref="E267:L267">SUM(E272,E270,E268)</f>
        <v>16900</v>
      </c>
      <c r="F267" s="103">
        <f>SUM(F272,F270,F268)</f>
        <v>0</v>
      </c>
      <c r="G267" s="103">
        <f t="shared" si="88"/>
        <v>0</v>
      </c>
      <c r="H267" s="103">
        <f t="shared" si="88"/>
        <v>0</v>
      </c>
      <c r="I267" s="103">
        <f t="shared" si="88"/>
        <v>0</v>
      </c>
      <c r="J267" s="103">
        <f t="shared" si="88"/>
        <v>0</v>
      </c>
      <c r="K267" s="103">
        <f t="shared" si="88"/>
        <v>0</v>
      </c>
      <c r="L267" s="103">
        <f t="shared" si="88"/>
        <v>0</v>
      </c>
      <c r="M267" s="134">
        <v>16900</v>
      </c>
      <c r="N267" s="134">
        <v>16900</v>
      </c>
    </row>
    <row r="268" spans="1:14" ht="12.75">
      <c r="A268" s="102">
        <v>311</v>
      </c>
      <c r="B268" s="116"/>
      <c r="C268" s="90" t="s">
        <v>22</v>
      </c>
      <c r="D268" s="103">
        <f t="shared" si="87"/>
        <v>12400</v>
      </c>
      <c r="E268" s="103">
        <f aca="true" t="shared" si="89" ref="E268:L268">SUM(E269)</f>
        <v>12400</v>
      </c>
      <c r="F268" s="103">
        <f t="shared" si="89"/>
        <v>0</v>
      </c>
      <c r="G268" s="103">
        <f t="shared" si="89"/>
        <v>0</v>
      </c>
      <c r="H268" s="103">
        <f t="shared" si="89"/>
        <v>0</v>
      </c>
      <c r="I268" s="103">
        <f t="shared" si="89"/>
        <v>0</v>
      </c>
      <c r="J268" s="103">
        <f t="shared" si="89"/>
        <v>0</v>
      </c>
      <c r="K268" s="103">
        <f t="shared" si="89"/>
        <v>0</v>
      </c>
      <c r="L268" s="103">
        <f t="shared" si="89"/>
        <v>0</v>
      </c>
      <c r="M268" s="103"/>
      <c r="N268" s="103"/>
    </row>
    <row r="269" spans="1:14" ht="12.75">
      <c r="A269" s="102">
        <v>3111</v>
      </c>
      <c r="B269" s="109">
        <v>1347</v>
      </c>
      <c r="C269" s="90" t="s">
        <v>93</v>
      </c>
      <c r="D269" s="103">
        <f t="shared" si="87"/>
        <v>12400</v>
      </c>
      <c r="E269" s="134">
        <v>12400</v>
      </c>
      <c r="F269" s="134"/>
      <c r="G269" s="137"/>
      <c r="H269" s="137"/>
      <c r="I269" s="137"/>
      <c r="J269" s="137"/>
      <c r="K269" s="137"/>
      <c r="L269" s="137"/>
      <c r="M269" s="118"/>
      <c r="N269" s="118"/>
    </row>
    <row r="270" spans="1:14" ht="12.75">
      <c r="A270" s="102">
        <v>312</v>
      </c>
      <c r="B270" s="116"/>
      <c r="C270" s="90" t="s">
        <v>23</v>
      </c>
      <c r="D270" s="103">
        <f t="shared" si="87"/>
        <v>2500</v>
      </c>
      <c r="E270" s="103">
        <f aca="true" t="shared" si="90" ref="E270:L270">SUM(E271)</f>
        <v>2500</v>
      </c>
      <c r="F270" s="103">
        <f t="shared" si="90"/>
        <v>0</v>
      </c>
      <c r="G270" s="103">
        <f t="shared" si="90"/>
        <v>0</v>
      </c>
      <c r="H270" s="103">
        <f t="shared" si="90"/>
        <v>0</v>
      </c>
      <c r="I270" s="103">
        <f t="shared" si="90"/>
        <v>0</v>
      </c>
      <c r="J270" s="103">
        <f t="shared" si="90"/>
        <v>0</v>
      </c>
      <c r="K270" s="103">
        <f t="shared" si="90"/>
        <v>0</v>
      </c>
      <c r="L270" s="103">
        <f t="shared" si="90"/>
        <v>0</v>
      </c>
      <c r="M270" s="103"/>
      <c r="N270" s="103"/>
    </row>
    <row r="271" spans="1:14" ht="12.75">
      <c r="A271" s="102">
        <v>3121</v>
      </c>
      <c r="B271" s="116">
        <v>1348</v>
      </c>
      <c r="C271" s="90" t="s">
        <v>23</v>
      </c>
      <c r="D271" s="103">
        <f t="shared" si="87"/>
        <v>2500</v>
      </c>
      <c r="E271" s="134">
        <v>2500</v>
      </c>
      <c r="F271" s="134"/>
      <c r="G271" s="137"/>
      <c r="H271" s="137"/>
      <c r="I271" s="137"/>
      <c r="J271" s="137"/>
      <c r="K271" s="137"/>
      <c r="L271" s="137"/>
      <c r="M271" s="118"/>
      <c r="N271" s="118"/>
    </row>
    <row r="272" spans="1:14" ht="12.75">
      <c r="A272" s="102">
        <v>313</v>
      </c>
      <c r="B272" s="109"/>
      <c r="C272" s="90" t="s">
        <v>24</v>
      </c>
      <c r="D272" s="103">
        <f t="shared" si="87"/>
        <v>2000</v>
      </c>
      <c r="E272" s="103">
        <f aca="true" t="shared" si="91" ref="E272:L272">SUM(E273)</f>
        <v>2000</v>
      </c>
      <c r="F272" s="103">
        <f t="shared" si="91"/>
        <v>0</v>
      </c>
      <c r="G272" s="103">
        <f t="shared" si="91"/>
        <v>0</v>
      </c>
      <c r="H272" s="103">
        <f t="shared" si="91"/>
        <v>0</v>
      </c>
      <c r="I272" s="103">
        <f t="shared" si="91"/>
        <v>0</v>
      </c>
      <c r="J272" s="103">
        <f t="shared" si="91"/>
        <v>0</v>
      </c>
      <c r="K272" s="103">
        <f t="shared" si="91"/>
        <v>0</v>
      </c>
      <c r="L272" s="103">
        <f t="shared" si="91"/>
        <v>0</v>
      </c>
      <c r="M272" s="103"/>
      <c r="N272" s="103"/>
    </row>
    <row r="273" spans="1:14" ht="25.5">
      <c r="A273" s="102">
        <v>3132</v>
      </c>
      <c r="B273" s="109">
        <v>1349</v>
      </c>
      <c r="C273" s="90" t="s">
        <v>94</v>
      </c>
      <c r="D273" s="103">
        <f t="shared" si="87"/>
        <v>2000</v>
      </c>
      <c r="E273" s="134">
        <v>2000</v>
      </c>
      <c r="F273" s="134"/>
      <c r="G273" s="137"/>
      <c r="H273" s="137"/>
      <c r="I273" s="137"/>
      <c r="J273" s="137"/>
      <c r="K273" s="137"/>
      <c r="L273" s="137"/>
      <c r="M273" s="118"/>
      <c r="N273" s="118"/>
    </row>
    <row r="274" spans="1:14" ht="12.75">
      <c r="A274" s="102">
        <v>32</v>
      </c>
      <c r="B274" s="109"/>
      <c r="C274" s="90" t="s">
        <v>25</v>
      </c>
      <c r="D274" s="103">
        <f t="shared" si="87"/>
        <v>5700</v>
      </c>
      <c r="E274" s="103">
        <f>SUM(E278,E275,E280)</f>
        <v>5700</v>
      </c>
      <c r="F274" s="103">
        <f>SUM(F278,F275)</f>
        <v>0</v>
      </c>
      <c r="G274" s="103">
        <f aca="true" t="shared" si="92" ref="G274:L274">SUM(G278,G275)</f>
        <v>0</v>
      </c>
      <c r="H274" s="103">
        <f t="shared" si="92"/>
        <v>0</v>
      </c>
      <c r="I274" s="103">
        <f t="shared" si="92"/>
        <v>0</v>
      </c>
      <c r="J274" s="103">
        <f t="shared" si="92"/>
        <v>0</v>
      </c>
      <c r="K274" s="103">
        <f t="shared" si="92"/>
        <v>0</v>
      </c>
      <c r="L274" s="103">
        <f t="shared" si="92"/>
        <v>0</v>
      </c>
      <c r="M274" s="134">
        <v>5900</v>
      </c>
      <c r="N274" s="134">
        <v>5900</v>
      </c>
    </row>
    <row r="275" spans="1:14" ht="12.75">
      <c r="A275" s="102">
        <v>321</v>
      </c>
      <c r="B275" s="109"/>
      <c r="C275" s="90" t="s">
        <v>26</v>
      </c>
      <c r="D275" s="103">
        <f t="shared" si="87"/>
        <v>5200</v>
      </c>
      <c r="E275" s="103">
        <f aca="true" t="shared" si="93" ref="E275:L275">SUM(E276:E277)</f>
        <v>5200</v>
      </c>
      <c r="F275" s="103">
        <f>SUM(F276:F277)</f>
        <v>0</v>
      </c>
      <c r="G275" s="103">
        <f t="shared" si="93"/>
        <v>0</v>
      </c>
      <c r="H275" s="103">
        <f t="shared" si="93"/>
        <v>0</v>
      </c>
      <c r="I275" s="103">
        <f t="shared" si="93"/>
        <v>0</v>
      </c>
      <c r="J275" s="103">
        <f t="shared" si="93"/>
        <v>0</v>
      </c>
      <c r="K275" s="103">
        <f t="shared" si="93"/>
        <v>0</v>
      </c>
      <c r="L275" s="103">
        <f t="shared" si="93"/>
        <v>0</v>
      </c>
      <c r="M275" s="103"/>
      <c r="N275" s="103"/>
    </row>
    <row r="276" spans="1:14" ht="12.75">
      <c r="A276" s="102">
        <v>3211</v>
      </c>
      <c r="B276" s="109">
        <v>1350</v>
      </c>
      <c r="C276" s="90" t="s">
        <v>64</v>
      </c>
      <c r="D276" s="103">
        <f t="shared" si="87"/>
        <v>200</v>
      </c>
      <c r="E276" s="134">
        <v>200</v>
      </c>
      <c r="F276" s="134"/>
      <c r="G276" s="137"/>
      <c r="H276" s="137"/>
      <c r="I276" s="137"/>
      <c r="J276" s="137"/>
      <c r="K276" s="137"/>
      <c r="L276" s="137"/>
      <c r="M276" s="118"/>
      <c r="N276" s="118"/>
    </row>
    <row r="277" spans="1:14" ht="25.5">
      <c r="A277" s="102">
        <v>3212</v>
      </c>
      <c r="B277" s="109">
        <v>1351</v>
      </c>
      <c r="C277" s="90" t="s">
        <v>92</v>
      </c>
      <c r="D277" s="103">
        <f t="shared" si="87"/>
        <v>5000</v>
      </c>
      <c r="E277" s="134">
        <v>5000</v>
      </c>
      <c r="F277" s="134"/>
      <c r="G277" s="137"/>
      <c r="H277" s="137"/>
      <c r="I277" s="137"/>
      <c r="J277" s="137"/>
      <c r="K277" s="137"/>
      <c r="L277" s="137"/>
      <c r="M277" s="118"/>
      <c r="N277" s="118"/>
    </row>
    <row r="278" spans="1:14" ht="12.75">
      <c r="A278" s="102">
        <v>323</v>
      </c>
      <c r="B278" s="109"/>
      <c r="C278" s="90" t="s">
        <v>28</v>
      </c>
      <c r="D278" s="103">
        <f t="shared" si="87"/>
        <v>500</v>
      </c>
      <c r="E278" s="103">
        <f aca="true" t="shared" si="94" ref="E278:L278">SUM(E279)</f>
        <v>500</v>
      </c>
      <c r="F278" s="103">
        <f t="shared" si="94"/>
        <v>0</v>
      </c>
      <c r="G278" s="103">
        <f t="shared" si="94"/>
        <v>0</v>
      </c>
      <c r="H278" s="103">
        <f t="shared" si="94"/>
        <v>0</v>
      </c>
      <c r="I278" s="103">
        <f t="shared" si="94"/>
        <v>0</v>
      </c>
      <c r="J278" s="103">
        <f t="shared" si="94"/>
        <v>0</v>
      </c>
      <c r="K278" s="103">
        <f t="shared" si="94"/>
        <v>0</v>
      </c>
      <c r="L278" s="103">
        <f t="shared" si="94"/>
        <v>0</v>
      </c>
      <c r="M278" s="103"/>
      <c r="N278" s="103"/>
    </row>
    <row r="279" spans="1:14" ht="12.75">
      <c r="A279" s="101">
        <v>3237</v>
      </c>
      <c r="B279" s="114">
        <v>1352</v>
      </c>
      <c r="C279" s="95" t="s">
        <v>63</v>
      </c>
      <c r="D279" s="103">
        <f t="shared" si="87"/>
        <v>500</v>
      </c>
      <c r="E279" s="134">
        <v>500</v>
      </c>
      <c r="F279" s="134"/>
      <c r="G279" s="137"/>
      <c r="H279" s="137"/>
      <c r="I279" s="137"/>
      <c r="J279" s="137"/>
      <c r="K279" s="137"/>
      <c r="L279" s="137"/>
      <c r="M279" s="118"/>
      <c r="N279" s="118"/>
    </row>
    <row r="280" spans="1:14" ht="12.75">
      <c r="A280" s="101">
        <v>329</v>
      </c>
      <c r="B280" s="114"/>
      <c r="C280" s="95" t="s">
        <v>151</v>
      </c>
      <c r="D280" s="103">
        <f t="shared" si="87"/>
        <v>0</v>
      </c>
      <c r="E280" s="134">
        <f>SUM(E281)</f>
        <v>0</v>
      </c>
      <c r="F280" s="134"/>
      <c r="G280" s="137"/>
      <c r="H280" s="137"/>
      <c r="I280" s="137"/>
      <c r="J280" s="137"/>
      <c r="K280" s="137"/>
      <c r="L280" s="137"/>
      <c r="M280" s="118"/>
      <c r="N280" s="118"/>
    </row>
    <row r="281" spans="1:14" ht="12.75">
      <c r="A281" s="101">
        <v>3293</v>
      </c>
      <c r="B281" s="114"/>
      <c r="C281" s="95" t="s">
        <v>83</v>
      </c>
      <c r="D281" s="103">
        <f t="shared" si="87"/>
        <v>0</v>
      </c>
      <c r="E281" s="134">
        <f>SUM(E282)</f>
        <v>0</v>
      </c>
      <c r="F281" s="134"/>
      <c r="G281" s="137"/>
      <c r="H281" s="137"/>
      <c r="I281" s="137"/>
      <c r="J281" s="137"/>
      <c r="K281" s="137"/>
      <c r="L281" s="137"/>
      <c r="M281" s="118"/>
      <c r="N281" s="118"/>
    </row>
    <row r="282" spans="1:14" ht="12.75">
      <c r="A282" s="101">
        <v>32931</v>
      </c>
      <c r="B282" s="114"/>
      <c r="C282" s="95" t="s">
        <v>83</v>
      </c>
      <c r="D282" s="103">
        <f t="shared" si="87"/>
        <v>0</v>
      </c>
      <c r="E282" s="134">
        <v>0</v>
      </c>
      <c r="F282" s="134"/>
      <c r="G282" s="137"/>
      <c r="H282" s="137"/>
      <c r="I282" s="137"/>
      <c r="J282" s="137"/>
      <c r="K282" s="137"/>
      <c r="L282" s="137"/>
      <c r="M282" s="118"/>
      <c r="N282" s="118"/>
    </row>
    <row r="283" spans="1:14" ht="12.75">
      <c r="A283" s="101">
        <v>38</v>
      </c>
      <c r="B283" s="114"/>
      <c r="C283" s="95" t="s">
        <v>89</v>
      </c>
      <c r="D283" s="103">
        <f t="shared" si="87"/>
        <v>0</v>
      </c>
      <c r="E283" s="96">
        <f aca="true" t="shared" si="95" ref="E283:L284">SUM(E284)</f>
        <v>0</v>
      </c>
      <c r="F283" s="96">
        <f t="shared" si="95"/>
        <v>0</v>
      </c>
      <c r="G283" s="96">
        <f t="shared" si="95"/>
        <v>0</v>
      </c>
      <c r="H283" s="96">
        <f t="shared" si="95"/>
        <v>0</v>
      </c>
      <c r="I283" s="96">
        <f t="shared" si="95"/>
        <v>0</v>
      </c>
      <c r="J283" s="96">
        <f t="shared" si="95"/>
        <v>0</v>
      </c>
      <c r="K283" s="96">
        <f t="shared" si="95"/>
        <v>0</v>
      </c>
      <c r="L283" s="96">
        <f t="shared" si="95"/>
        <v>0</v>
      </c>
      <c r="M283" s="134">
        <v>0</v>
      </c>
      <c r="N283" s="134">
        <v>0</v>
      </c>
    </row>
    <row r="284" spans="1:14" ht="12.75">
      <c r="A284" s="101">
        <v>381</v>
      </c>
      <c r="B284" s="114"/>
      <c r="C284" s="95" t="s">
        <v>90</v>
      </c>
      <c r="D284" s="103">
        <f t="shared" si="87"/>
        <v>0</v>
      </c>
      <c r="E284" s="96">
        <f t="shared" si="95"/>
        <v>0</v>
      </c>
      <c r="F284" s="96">
        <f t="shared" si="95"/>
        <v>0</v>
      </c>
      <c r="G284" s="96">
        <f t="shared" si="95"/>
        <v>0</v>
      </c>
      <c r="H284" s="96">
        <f t="shared" si="95"/>
        <v>0</v>
      </c>
      <c r="I284" s="96">
        <f t="shared" si="95"/>
        <v>0</v>
      </c>
      <c r="J284" s="96">
        <f t="shared" si="95"/>
        <v>0</v>
      </c>
      <c r="K284" s="96">
        <f t="shared" si="95"/>
        <v>0</v>
      </c>
      <c r="L284" s="96">
        <f t="shared" si="95"/>
        <v>0</v>
      </c>
      <c r="M284" s="103"/>
      <c r="N284" s="103"/>
    </row>
    <row r="285" spans="1:14" ht="12.75">
      <c r="A285" s="101">
        <v>3811</v>
      </c>
      <c r="B285" s="114">
        <v>1353</v>
      </c>
      <c r="C285" s="95" t="s">
        <v>91</v>
      </c>
      <c r="D285" s="103">
        <f t="shared" si="87"/>
        <v>0</v>
      </c>
      <c r="E285" s="96"/>
      <c r="F285" s="96"/>
      <c r="G285" s="118"/>
      <c r="H285" s="118"/>
      <c r="I285" s="118"/>
      <c r="J285" s="118"/>
      <c r="K285" s="118"/>
      <c r="L285" s="118"/>
      <c r="M285" s="118"/>
      <c r="N285" s="118"/>
    </row>
    <row r="286" spans="1:14" ht="12.75">
      <c r="A286" s="115" t="s">
        <v>207</v>
      </c>
      <c r="B286" s="169"/>
      <c r="C286" s="88" t="s">
        <v>132</v>
      </c>
      <c r="D286" s="98">
        <f>SUM(E286:L286)</f>
        <v>13009</v>
      </c>
      <c r="E286" s="98">
        <f aca="true" t="shared" si="96" ref="E286:N286">SUM(E287)</f>
        <v>13009</v>
      </c>
      <c r="F286" s="98">
        <f t="shared" si="96"/>
        <v>0</v>
      </c>
      <c r="G286" s="98">
        <f t="shared" si="96"/>
        <v>0</v>
      </c>
      <c r="H286" s="98">
        <f t="shared" si="96"/>
        <v>0</v>
      </c>
      <c r="I286" s="98">
        <f t="shared" si="96"/>
        <v>0</v>
      </c>
      <c r="J286" s="98">
        <f t="shared" si="96"/>
        <v>0</v>
      </c>
      <c r="K286" s="98">
        <f t="shared" si="96"/>
        <v>0</v>
      </c>
      <c r="L286" s="98">
        <f t="shared" si="96"/>
        <v>0</v>
      </c>
      <c r="M286" s="98">
        <f t="shared" si="96"/>
        <v>13009</v>
      </c>
      <c r="N286" s="98">
        <f t="shared" si="96"/>
        <v>13009</v>
      </c>
    </row>
    <row r="287" spans="1:14" ht="12.75">
      <c r="A287" s="101">
        <v>3</v>
      </c>
      <c r="B287" s="113"/>
      <c r="C287" s="95" t="s">
        <v>51</v>
      </c>
      <c r="D287" s="96">
        <f>SUM(E287:L287)</f>
        <v>13009</v>
      </c>
      <c r="E287" s="96">
        <f aca="true" t="shared" si="97" ref="E287:N288">SUM(E288)</f>
        <v>13009</v>
      </c>
      <c r="F287" s="96">
        <f t="shared" si="97"/>
        <v>0</v>
      </c>
      <c r="G287" s="96">
        <f t="shared" si="97"/>
        <v>0</v>
      </c>
      <c r="H287" s="96">
        <f t="shared" si="97"/>
        <v>0</v>
      </c>
      <c r="I287" s="96">
        <f t="shared" si="97"/>
        <v>0</v>
      </c>
      <c r="J287" s="96">
        <f t="shared" si="97"/>
        <v>0</v>
      </c>
      <c r="K287" s="96">
        <f t="shared" si="97"/>
        <v>0</v>
      </c>
      <c r="L287" s="96">
        <f t="shared" si="97"/>
        <v>0</v>
      </c>
      <c r="M287" s="96">
        <f t="shared" si="97"/>
        <v>13009</v>
      </c>
      <c r="N287" s="96">
        <f t="shared" si="97"/>
        <v>13009</v>
      </c>
    </row>
    <row r="288" spans="1:14" ht="12.75">
      <c r="A288" s="101">
        <v>32</v>
      </c>
      <c r="B288" s="113"/>
      <c r="C288" s="95" t="s">
        <v>25</v>
      </c>
      <c r="D288" s="96">
        <f>SUM(E288:L288)</f>
        <v>13009</v>
      </c>
      <c r="E288" s="96">
        <f t="shared" si="97"/>
        <v>13009</v>
      </c>
      <c r="F288" s="96">
        <f t="shared" si="97"/>
        <v>0</v>
      </c>
      <c r="G288" s="96">
        <f t="shared" si="97"/>
        <v>0</v>
      </c>
      <c r="H288" s="96">
        <f t="shared" si="97"/>
        <v>0</v>
      </c>
      <c r="I288" s="96">
        <f t="shared" si="97"/>
        <v>0</v>
      </c>
      <c r="J288" s="96">
        <f t="shared" si="97"/>
        <v>0</v>
      </c>
      <c r="K288" s="96">
        <f t="shared" si="97"/>
        <v>0</v>
      </c>
      <c r="L288" s="96">
        <f t="shared" si="97"/>
        <v>0</v>
      </c>
      <c r="M288" s="134">
        <v>13009</v>
      </c>
      <c r="N288" s="134">
        <v>13009</v>
      </c>
    </row>
    <row r="289" spans="1:14" ht="12.75">
      <c r="A289" s="101">
        <v>322</v>
      </c>
      <c r="B289" s="113"/>
      <c r="C289" s="95" t="s">
        <v>27</v>
      </c>
      <c r="D289" s="96">
        <f>SUM(E289:L289)</f>
        <v>13009</v>
      </c>
      <c r="E289" s="96">
        <f aca="true" t="shared" si="98" ref="E289:L289">SUM(E290:E290)</f>
        <v>13009</v>
      </c>
      <c r="F289" s="96">
        <f t="shared" si="98"/>
        <v>0</v>
      </c>
      <c r="G289" s="96">
        <f t="shared" si="98"/>
        <v>0</v>
      </c>
      <c r="H289" s="96">
        <f t="shared" si="98"/>
        <v>0</v>
      </c>
      <c r="I289" s="96">
        <f t="shared" si="98"/>
        <v>0</v>
      </c>
      <c r="J289" s="96">
        <f t="shared" si="98"/>
        <v>0</v>
      </c>
      <c r="K289" s="96">
        <f t="shared" si="98"/>
        <v>0</v>
      </c>
      <c r="L289" s="96">
        <f t="shared" si="98"/>
        <v>0</v>
      </c>
      <c r="M289" s="96"/>
      <c r="N289" s="96"/>
    </row>
    <row r="290" spans="1:14" ht="12.75">
      <c r="A290" s="101">
        <v>3222</v>
      </c>
      <c r="B290" s="114">
        <v>1361</v>
      </c>
      <c r="C290" s="95" t="s">
        <v>68</v>
      </c>
      <c r="D290" s="96">
        <f>SUM(E290:L290)</f>
        <v>13009</v>
      </c>
      <c r="E290" s="134">
        <v>13009</v>
      </c>
      <c r="F290" s="134"/>
      <c r="G290" s="137"/>
      <c r="H290" s="137"/>
      <c r="I290" s="137"/>
      <c r="J290" s="137"/>
      <c r="K290" s="137"/>
      <c r="L290" s="137"/>
      <c r="M290" s="118"/>
      <c r="N290" s="118"/>
    </row>
    <row r="291" spans="1:14" ht="12.75">
      <c r="A291" s="101"/>
      <c r="B291" s="113"/>
      <c r="C291" s="95"/>
      <c r="D291" s="96"/>
      <c r="E291" s="96"/>
      <c r="F291" s="96"/>
      <c r="G291" s="118"/>
      <c r="H291" s="118"/>
      <c r="I291" s="118"/>
      <c r="J291" s="118"/>
      <c r="K291" s="118"/>
      <c r="L291" s="118"/>
      <c r="M291" s="118"/>
      <c r="N291" s="118"/>
    </row>
    <row r="292" spans="1:14" ht="25.5">
      <c r="A292" s="115" t="s">
        <v>208</v>
      </c>
      <c r="B292" s="169"/>
      <c r="C292" s="88" t="s">
        <v>152</v>
      </c>
      <c r="D292" s="98">
        <f>SUM(E292:L292)</f>
        <v>0</v>
      </c>
      <c r="E292" s="98">
        <f aca="true" t="shared" si="99" ref="E292:N292">SUM(E293)</f>
        <v>0</v>
      </c>
      <c r="F292" s="98">
        <f t="shared" si="99"/>
        <v>0</v>
      </c>
      <c r="G292" s="98">
        <f t="shared" si="99"/>
        <v>0</v>
      </c>
      <c r="H292" s="98">
        <f t="shared" si="99"/>
        <v>0</v>
      </c>
      <c r="I292" s="98">
        <f t="shared" si="99"/>
        <v>0</v>
      </c>
      <c r="J292" s="98">
        <f t="shared" si="99"/>
        <v>0</v>
      </c>
      <c r="K292" s="98">
        <f t="shared" si="99"/>
        <v>0</v>
      </c>
      <c r="L292" s="98">
        <f t="shared" si="99"/>
        <v>0</v>
      </c>
      <c r="M292" s="98">
        <f t="shared" si="99"/>
        <v>10502</v>
      </c>
      <c r="N292" s="98">
        <f t="shared" si="99"/>
        <v>10502</v>
      </c>
    </row>
    <row r="293" spans="1:14" ht="12.75">
      <c r="A293" s="101">
        <v>3</v>
      </c>
      <c r="B293" s="113"/>
      <c r="C293" s="95" t="s">
        <v>51</v>
      </c>
      <c r="D293" s="96">
        <f>SUM(E293:L293)</f>
        <v>0</v>
      </c>
      <c r="E293" s="96">
        <f aca="true" t="shared" si="100" ref="E293:L293">SUM(E294,E299,E309)</f>
        <v>0</v>
      </c>
      <c r="F293" s="96">
        <f>SUM(F294,F299,F309)</f>
        <v>0</v>
      </c>
      <c r="G293" s="96">
        <f t="shared" si="100"/>
        <v>0</v>
      </c>
      <c r="H293" s="96">
        <f t="shared" si="100"/>
        <v>0</v>
      </c>
      <c r="I293" s="96">
        <f t="shared" si="100"/>
        <v>0</v>
      </c>
      <c r="J293" s="96">
        <f t="shared" si="100"/>
        <v>0</v>
      </c>
      <c r="K293" s="96">
        <f t="shared" si="100"/>
        <v>0</v>
      </c>
      <c r="L293" s="96">
        <f t="shared" si="100"/>
        <v>0</v>
      </c>
      <c r="M293" s="96">
        <f>SUM(M294,M299,M302,M309)</f>
        <v>10502</v>
      </c>
      <c r="N293" s="96">
        <f>SUM(N294,N299,N302,N309)</f>
        <v>10502</v>
      </c>
    </row>
    <row r="294" spans="1:14" ht="12.75">
      <c r="A294" s="101">
        <v>31</v>
      </c>
      <c r="B294" s="113"/>
      <c r="C294" s="95" t="s">
        <v>21</v>
      </c>
      <c r="D294" s="96">
        <f aca="true" t="shared" si="101" ref="D294:D311">SUM(E294:L294)</f>
        <v>0</v>
      </c>
      <c r="E294" s="96">
        <f aca="true" t="shared" si="102" ref="E294:L294">SUM(E295,E297)</f>
        <v>0</v>
      </c>
      <c r="F294" s="96">
        <f>SUM(F295,F297)</f>
        <v>0</v>
      </c>
      <c r="G294" s="96">
        <f t="shared" si="102"/>
        <v>0</v>
      </c>
      <c r="H294" s="96">
        <f t="shared" si="102"/>
        <v>0</v>
      </c>
      <c r="I294" s="96">
        <f t="shared" si="102"/>
        <v>0</v>
      </c>
      <c r="J294" s="96">
        <f t="shared" si="102"/>
        <v>0</v>
      </c>
      <c r="K294" s="96">
        <f t="shared" si="102"/>
        <v>0</v>
      </c>
      <c r="L294" s="96">
        <f t="shared" si="102"/>
        <v>0</v>
      </c>
      <c r="M294" s="134">
        <v>0</v>
      </c>
      <c r="N294" s="134">
        <v>0</v>
      </c>
    </row>
    <row r="295" spans="1:14" ht="12.75">
      <c r="A295" s="101">
        <v>311</v>
      </c>
      <c r="B295" s="113"/>
      <c r="C295" s="95" t="s">
        <v>22</v>
      </c>
      <c r="D295" s="96">
        <f t="shared" si="101"/>
        <v>0</v>
      </c>
      <c r="E295" s="96">
        <f aca="true" t="shared" si="103" ref="E295:L295">SUM(E296)</f>
        <v>0</v>
      </c>
      <c r="F295" s="96">
        <f t="shared" si="103"/>
        <v>0</v>
      </c>
      <c r="G295" s="96">
        <f t="shared" si="103"/>
        <v>0</v>
      </c>
      <c r="H295" s="96">
        <f t="shared" si="103"/>
        <v>0</v>
      </c>
      <c r="I295" s="96">
        <f t="shared" si="103"/>
        <v>0</v>
      </c>
      <c r="J295" s="96">
        <f t="shared" si="103"/>
        <v>0</v>
      </c>
      <c r="K295" s="96">
        <f t="shared" si="103"/>
        <v>0</v>
      </c>
      <c r="L295" s="96">
        <f t="shared" si="103"/>
        <v>0</v>
      </c>
      <c r="M295" s="96"/>
      <c r="N295" s="96"/>
    </row>
    <row r="296" spans="1:14" ht="12.75">
      <c r="A296" s="101">
        <v>3111</v>
      </c>
      <c r="B296" s="114"/>
      <c r="C296" s="95" t="s">
        <v>93</v>
      </c>
      <c r="D296" s="96">
        <f t="shared" si="101"/>
        <v>0</v>
      </c>
      <c r="E296" s="134"/>
      <c r="F296" s="134"/>
      <c r="G296" s="137"/>
      <c r="H296" s="137"/>
      <c r="I296" s="137"/>
      <c r="J296" s="137"/>
      <c r="K296" s="137"/>
      <c r="L296" s="137"/>
      <c r="M296" s="118"/>
      <c r="N296" s="118"/>
    </row>
    <row r="297" spans="1:14" ht="12.75">
      <c r="A297" s="101">
        <v>313</v>
      </c>
      <c r="B297" s="113"/>
      <c r="C297" s="95" t="s">
        <v>24</v>
      </c>
      <c r="D297" s="96">
        <f t="shared" si="101"/>
        <v>0</v>
      </c>
      <c r="E297" s="96">
        <f aca="true" t="shared" si="104" ref="E297:L297">SUM(E298:E298)</f>
        <v>0</v>
      </c>
      <c r="F297" s="96">
        <f t="shared" si="104"/>
        <v>0</v>
      </c>
      <c r="G297" s="96">
        <f t="shared" si="104"/>
        <v>0</v>
      </c>
      <c r="H297" s="96">
        <f t="shared" si="104"/>
        <v>0</v>
      </c>
      <c r="I297" s="96">
        <f t="shared" si="104"/>
        <v>0</v>
      </c>
      <c r="J297" s="96">
        <f t="shared" si="104"/>
        <v>0</v>
      </c>
      <c r="K297" s="96">
        <f t="shared" si="104"/>
        <v>0</v>
      </c>
      <c r="L297" s="96">
        <f t="shared" si="104"/>
        <v>0</v>
      </c>
      <c r="M297" s="96"/>
      <c r="N297" s="96"/>
    </row>
    <row r="298" spans="1:14" ht="25.5">
      <c r="A298" s="101">
        <v>3132</v>
      </c>
      <c r="B298" s="114"/>
      <c r="C298" s="95" t="s">
        <v>94</v>
      </c>
      <c r="D298" s="96">
        <f t="shared" si="101"/>
        <v>0</v>
      </c>
      <c r="E298" s="134"/>
      <c r="F298" s="134"/>
      <c r="G298" s="137"/>
      <c r="H298" s="137"/>
      <c r="I298" s="137"/>
      <c r="J298" s="137"/>
      <c r="K298" s="137"/>
      <c r="L298" s="137"/>
      <c r="M298" s="118"/>
      <c r="N298" s="118"/>
    </row>
    <row r="299" spans="1:14" ht="12.75">
      <c r="A299" s="101">
        <v>32</v>
      </c>
      <c r="B299" s="113"/>
      <c r="C299" s="95" t="s">
        <v>25</v>
      </c>
      <c r="D299" s="96">
        <f t="shared" si="101"/>
        <v>0</v>
      </c>
      <c r="E299" s="96">
        <f aca="true" t="shared" si="105" ref="E299:L299">SUM(E300,E302,E305,E307)</f>
        <v>0</v>
      </c>
      <c r="F299" s="96">
        <f>SUM(F300,F302,F305,F307)</f>
        <v>0</v>
      </c>
      <c r="G299" s="96">
        <f t="shared" si="105"/>
        <v>0</v>
      </c>
      <c r="H299" s="96">
        <f t="shared" si="105"/>
        <v>0</v>
      </c>
      <c r="I299" s="96">
        <f t="shared" si="105"/>
        <v>0</v>
      </c>
      <c r="J299" s="96">
        <f t="shared" si="105"/>
        <v>0</v>
      </c>
      <c r="K299" s="96">
        <f t="shared" si="105"/>
        <v>0</v>
      </c>
      <c r="L299" s="96">
        <f t="shared" si="105"/>
        <v>0</v>
      </c>
      <c r="M299" s="134">
        <v>0</v>
      </c>
      <c r="N299" s="134">
        <v>0</v>
      </c>
    </row>
    <row r="300" spans="1:14" ht="12.75">
      <c r="A300" s="101">
        <v>321</v>
      </c>
      <c r="B300" s="113"/>
      <c r="C300" s="95" t="s">
        <v>26</v>
      </c>
      <c r="D300" s="96">
        <f t="shared" si="101"/>
        <v>0</v>
      </c>
      <c r="E300" s="96">
        <f aca="true" t="shared" si="106" ref="E300:L300">SUM(E301:E301)</f>
        <v>0</v>
      </c>
      <c r="F300" s="96">
        <f t="shared" si="106"/>
        <v>0</v>
      </c>
      <c r="G300" s="96">
        <f t="shared" si="106"/>
        <v>0</v>
      </c>
      <c r="H300" s="96">
        <f t="shared" si="106"/>
        <v>0</v>
      </c>
      <c r="I300" s="96">
        <f t="shared" si="106"/>
        <v>0</v>
      </c>
      <c r="J300" s="96">
        <f t="shared" si="106"/>
        <v>0</v>
      </c>
      <c r="K300" s="96">
        <f t="shared" si="106"/>
        <v>0</v>
      </c>
      <c r="L300" s="96">
        <f t="shared" si="106"/>
        <v>0</v>
      </c>
      <c r="M300" s="96"/>
      <c r="N300" s="96"/>
    </row>
    <row r="301" spans="1:14" ht="25.5">
      <c r="A301" s="101">
        <v>3212</v>
      </c>
      <c r="B301" s="114"/>
      <c r="C301" s="95" t="s">
        <v>92</v>
      </c>
      <c r="D301" s="96">
        <f t="shared" si="101"/>
        <v>0</v>
      </c>
      <c r="E301" s="134"/>
      <c r="F301" s="134"/>
      <c r="G301" s="137"/>
      <c r="H301" s="137"/>
      <c r="I301" s="137"/>
      <c r="J301" s="137"/>
      <c r="K301" s="137"/>
      <c r="L301" s="137"/>
      <c r="M301" s="118"/>
      <c r="N301" s="118"/>
    </row>
    <row r="302" spans="1:14" ht="12.75">
      <c r="A302" s="101">
        <v>322</v>
      </c>
      <c r="B302" s="113"/>
      <c r="C302" s="95" t="s">
        <v>27</v>
      </c>
      <c r="D302" s="96">
        <f t="shared" si="101"/>
        <v>0</v>
      </c>
      <c r="E302" s="96">
        <f>SUM(E303:E304)</f>
        <v>0</v>
      </c>
      <c r="F302" s="96">
        <f aca="true" t="shared" si="107" ref="F302:L302">SUM(F303)</f>
        <v>0</v>
      </c>
      <c r="G302" s="96">
        <f t="shared" si="107"/>
        <v>0</v>
      </c>
      <c r="H302" s="96">
        <f t="shared" si="107"/>
        <v>0</v>
      </c>
      <c r="I302" s="96">
        <f t="shared" si="107"/>
        <v>0</v>
      </c>
      <c r="J302" s="96">
        <f t="shared" si="107"/>
        <v>0</v>
      </c>
      <c r="K302" s="96">
        <f t="shared" si="107"/>
        <v>0</v>
      </c>
      <c r="L302" s="96">
        <f t="shared" si="107"/>
        <v>0</v>
      </c>
      <c r="M302" s="96">
        <v>10502</v>
      </c>
      <c r="N302" s="96">
        <v>10502</v>
      </c>
    </row>
    <row r="303" spans="1:14" ht="18" customHeight="1">
      <c r="A303" s="101">
        <v>3221</v>
      </c>
      <c r="B303" s="114"/>
      <c r="C303" s="95" t="s">
        <v>67</v>
      </c>
      <c r="D303" s="96">
        <f t="shared" si="101"/>
        <v>0</v>
      </c>
      <c r="E303" s="134"/>
      <c r="F303" s="134"/>
      <c r="G303" s="137"/>
      <c r="H303" s="137"/>
      <c r="I303" s="137"/>
      <c r="J303" s="137"/>
      <c r="K303" s="137"/>
      <c r="L303" s="137"/>
      <c r="M303" s="118"/>
      <c r="N303" s="118"/>
    </row>
    <row r="304" spans="1:14" ht="18" customHeight="1">
      <c r="A304" s="101">
        <v>3222</v>
      </c>
      <c r="B304" s="114"/>
      <c r="C304" s="95" t="s">
        <v>68</v>
      </c>
      <c r="D304" s="96">
        <f>SUM(E304)</f>
        <v>0</v>
      </c>
      <c r="E304" s="134">
        <v>0</v>
      </c>
      <c r="F304" s="134"/>
      <c r="G304" s="137"/>
      <c r="H304" s="137"/>
      <c r="I304" s="137"/>
      <c r="J304" s="137"/>
      <c r="K304" s="137"/>
      <c r="L304" s="137"/>
      <c r="M304" s="118"/>
      <c r="N304" s="118"/>
    </row>
    <row r="305" spans="1:14" ht="12.75">
      <c r="A305" s="101">
        <v>323</v>
      </c>
      <c r="B305" s="113"/>
      <c r="C305" s="95" t="s">
        <v>28</v>
      </c>
      <c r="D305" s="96">
        <f t="shared" si="101"/>
        <v>0</v>
      </c>
      <c r="E305" s="96">
        <f aca="true" t="shared" si="108" ref="E305:L305">SUM(E306)</f>
        <v>0</v>
      </c>
      <c r="F305" s="96">
        <f t="shared" si="108"/>
        <v>0</v>
      </c>
      <c r="G305" s="96">
        <f t="shared" si="108"/>
        <v>0</v>
      </c>
      <c r="H305" s="96">
        <f t="shared" si="108"/>
        <v>0</v>
      </c>
      <c r="I305" s="96">
        <f t="shared" si="108"/>
        <v>0</v>
      </c>
      <c r="J305" s="96">
        <f t="shared" si="108"/>
        <v>0</v>
      </c>
      <c r="K305" s="96">
        <f t="shared" si="108"/>
        <v>0</v>
      </c>
      <c r="L305" s="96">
        <f t="shared" si="108"/>
        <v>0</v>
      </c>
      <c r="M305" s="96"/>
      <c r="N305" s="96"/>
    </row>
    <row r="306" spans="1:14" ht="12.75">
      <c r="A306" s="101">
        <v>3239</v>
      </c>
      <c r="B306" s="114"/>
      <c r="C306" s="95" t="s">
        <v>79</v>
      </c>
      <c r="D306" s="96">
        <f t="shared" si="101"/>
        <v>0</v>
      </c>
      <c r="E306" s="134"/>
      <c r="F306" s="134"/>
      <c r="G306" s="137"/>
      <c r="H306" s="137"/>
      <c r="I306" s="137"/>
      <c r="J306" s="137"/>
      <c r="K306" s="137"/>
      <c r="L306" s="137"/>
      <c r="M306" s="118"/>
      <c r="N306" s="118"/>
    </row>
    <row r="307" spans="1:14" ht="12.75">
      <c r="A307" s="101">
        <v>329</v>
      </c>
      <c r="B307" s="113"/>
      <c r="C307" s="95" t="s">
        <v>81</v>
      </c>
      <c r="D307" s="96">
        <f t="shared" si="101"/>
        <v>0</v>
      </c>
      <c r="E307" s="96">
        <f aca="true" t="shared" si="109" ref="E307:L307">SUM(E308)</f>
        <v>0</v>
      </c>
      <c r="F307" s="96">
        <f t="shared" si="109"/>
        <v>0</v>
      </c>
      <c r="G307" s="96">
        <f t="shared" si="109"/>
        <v>0</v>
      </c>
      <c r="H307" s="96">
        <f t="shared" si="109"/>
        <v>0</v>
      </c>
      <c r="I307" s="96">
        <f t="shared" si="109"/>
        <v>0</v>
      </c>
      <c r="J307" s="96">
        <f t="shared" si="109"/>
        <v>0</v>
      </c>
      <c r="K307" s="96">
        <f t="shared" si="109"/>
        <v>0</v>
      </c>
      <c r="L307" s="96">
        <f t="shared" si="109"/>
        <v>0</v>
      </c>
      <c r="M307" s="96"/>
      <c r="N307" s="96"/>
    </row>
    <row r="308" spans="1:14" ht="12.75">
      <c r="A308" s="101">
        <v>3293</v>
      </c>
      <c r="B308" s="114"/>
      <c r="C308" s="95" t="s">
        <v>83</v>
      </c>
      <c r="D308" s="96">
        <f t="shared" si="101"/>
        <v>0</v>
      </c>
      <c r="E308" s="134"/>
      <c r="F308" s="134"/>
      <c r="G308" s="137"/>
      <c r="H308" s="137"/>
      <c r="I308" s="137"/>
      <c r="J308" s="137"/>
      <c r="K308" s="137"/>
      <c r="L308" s="137"/>
      <c r="M308" s="118"/>
      <c r="N308" s="118"/>
    </row>
    <row r="309" spans="1:14" ht="25.5">
      <c r="A309" s="101">
        <v>37</v>
      </c>
      <c r="B309" s="113"/>
      <c r="C309" s="95" t="s">
        <v>133</v>
      </c>
      <c r="D309" s="96">
        <f t="shared" si="101"/>
        <v>0</v>
      </c>
      <c r="E309" s="96">
        <f aca="true" t="shared" si="110" ref="E309:L309">SUM(E310)</f>
        <v>0</v>
      </c>
      <c r="F309" s="96">
        <f t="shared" si="110"/>
        <v>0</v>
      </c>
      <c r="G309" s="96">
        <f t="shared" si="110"/>
        <v>0</v>
      </c>
      <c r="H309" s="96">
        <f t="shared" si="110"/>
        <v>0</v>
      </c>
      <c r="I309" s="96">
        <f t="shared" si="110"/>
        <v>0</v>
      </c>
      <c r="J309" s="96">
        <f t="shared" si="110"/>
        <v>0</v>
      </c>
      <c r="K309" s="96">
        <f t="shared" si="110"/>
        <v>0</v>
      </c>
      <c r="L309" s="96">
        <f t="shared" si="110"/>
        <v>0</v>
      </c>
      <c r="M309" s="134">
        <v>0</v>
      </c>
      <c r="N309" s="134">
        <v>0</v>
      </c>
    </row>
    <row r="310" spans="1:14" ht="25.5">
      <c r="A310" s="101">
        <v>372</v>
      </c>
      <c r="B310" s="113"/>
      <c r="C310" s="95" t="s">
        <v>134</v>
      </c>
      <c r="D310" s="96">
        <f t="shared" si="101"/>
        <v>0</v>
      </c>
      <c r="E310" s="96">
        <f aca="true" t="shared" si="111" ref="E310:L310">SUM(E311:E311)</f>
        <v>0</v>
      </c>
      <c r="F310" s="96">
        <f t="shared" si="111"/>
        <v>0</v>
      </c>
      <c r="G310" s="96">
        <f t="shared" si="111"/>
        <v>0</v>
      </c>
      <c r="H310" s="96">
        <f t="shared" si="111"/>
        <v>0</v>
      </c>
      <c r="I310" s="96">
        <f t="shared" si="111"/>
        <v>0</v>
      </c>
      <c r="J310" s="96">
        <f t="shared" si="111"/>
        <v>0</v>
      </c>
      <c r="K310" s="96">
        <f t="shared" si="111"/>
        <v>0</v>
      </c>
      <c r="L310" s="96">
        <f t="shared" si="111"/>
        <v>0</v>
      </c>
      <c r="M310" s="96"/>
      <c r="N310" s="96"/>
    </row>
    <row r="311" spans="1:14" ht="25.5">
      <c r="A311" s="101">
        <v>3723</v>
      </c>
      <c r="B311" s="114">
        <v>1362</v>
      </c>
      <c r="C311" s="95" t="s">
        <v>135</v>
      </c>
      <c r="D311" s="96">
        <f t="shared" si="101"/>
        <v>0</v>
      </c>
      <c r="E311" s="134"/>
      <c r="F311" s="134"/>
      <c r="G311" s="137"/>
      <c r="H311" s="137"/>
      <c r="I311" s="137"/>
      <c r="J311" s="137"/>
      <c r="K311" s="137"/>
      <c r="L311" s="137"/>
      <c r="M311" s="118"/>
      <c r="N311" s="118"/>
    </row>
    <row r="312" spans="1:14" ht="12.75">
      <c r="A312" s="101"/>
      <c r="B312" s="113"/>
      <c r="C312" s="95"/>
      <c r="D312" s="96"/>
      <c r="E312" s="96"/>
      <c r="F312" s="96"/>
      <c r="G312" s="118"/>
      <c r="H312" s="118"/>
      <c r="I312" s="118"/>
      <c r="J312" s="118"/>
      <c r="K312" s="118"/>
      <c r="L312" s="118"/>
      <c r="M312" s="118"/>
      <c r="N312" s="118"/>
    </row>
    <row r="313" spans="1:14" ht="12.75">
      <c r="A313" s="225" t="s">
        <v>215</v>
      </c>
      <c r="B313" s="228"/>
      <c r="C313" s="126" t="s">
        <v>216</v>
      </c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7"/>
    </row>
    <row r="314" spans="1:14" ht="12.75">
      <c r="A314" s="101">
        <v>3</v>
      </c>
      <c r="B314" s="113"/>
      <c r="C314" s="95" t="s">
        <v>51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223"/>
    </row>
    <row r="315" spans="1:14" ht="12.75">
      <c r="A315" s="101">
        <v>31</v>
      </c>
      <c r="B315" s="113"/>
      <c r="C315" s="95" t="s">
        <v>21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223"/>
    </row>
    <row r="316" spans="1:14" ht="12.75">
      <c r="A316" s="101">
        <v>311</v>
      </c>
      <c r="B316" s="113"/>
      <c r="C316" s="95" t="s">
        <v>22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223"/>
    </row>
    <row r="317" spans="1:14" ht="12.75">
      <c r="A317" s="101">
        <v>3111</v>
      </c>
      <c r="B317" s="221">
        <v>1363</v>
      </c>
      <c r="C317" s="95" t="s">
        <v>93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223"/>
    </row>
    <row r="318" spans="1:14" ht="12.75">
      <c r="A318" s="101">
        <v>312</v>
      </c>
      <c r="B318" s="113"/>
      <c r="C318" s="95" t="s">
        <v>23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223"/>
    </row>
    <row r="319" spans="1:14" ht="12.75">
      <c r="A319" s="101">
        <v>3121</v>
      </c>
      <c r="B319" s="221">
        <v>1364</v>
      </c>
      <c r="C319" s="95" t="s">
        <v>23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223"/>
    </row>
    <row r="320" spans="1:14" ht="12.75">
      <c r="A320" s="101">
        <v>313</v>
      </c>
      <c r="B320" s="113"/>
      <c r="C320" s="95" t="s">
        <v>24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223"/>
    </row>
    <row r="321" spans="1:14" ht="25.5">
      <c r="A321" s="101">
        <v>3132</v>
      </c>
      <c r="B321" s="221">
        <v>1365</v>
      </c>
      <c r="C321" s="95" t="s">
        <v>94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223"/>
    </row>
    <row r="322" spans="1:14" ht="12.75">
      <c r="A322" s="101">
        <v>32</v>
      </c>
      <c r="B322" s="113"/>
      <c r="C322" s="95" t="s">
        <v>25</v>
      </c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223"/>
    </row>
    <row r="323" spans="1:14" ht="12.75">
      <c r="A323" s="101">
        <v>321</v>
      </c>
      <c r="B323" s="113"/>
      <c r="C323" s="95" t="s">
        <v>26</v>
      </c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223"/>
    </row>
    <row r="324" spans="1:14" ht="12.75">
      <c r="A324" s="101">
        <v>3211</v>
      </c>
      <c r="B324" s="221">
        <v>1366</v>
      </c>
      <c r="C324" s="95" t="s">
        <v>64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223"/>
    </row>
    <row r="325" spans="1:14" ht="25.5">
      <c r="A325" s="101">
        <v>3212</v>
      </c>
      <c r="B325" s="221">
        <v>1367</v>
      </c>
      <c r="C325" s="95" t="s">
        <v>92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223"/>
    </row>
    <row r="326" spans="1:14" ht="12.75">
      <c r="A326" s="101">
        <v>322</v>
      </c>
      <c r="B326" s="113"/>
      <c r="C326" s="95" t="s">
        <v>27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223"/>
    </row>
    <row r="327" spans="1:14" ht="12.75">
      <c r="A327" s="101">
        <v>3222</v>
      </c>
      <c r="B327" s="221">
        <v>1368</v>
      </c>
      <c r="C327" s="95" t="s">
        <v>68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223"/>
    </row>
    <row r="328" spans="1:14" ht="12.75">
      <c r="A328" s="115" t="s">
        <v>209</v>
      </c>
      <c r="B328" s="169"/>
      <c r="C328" s="88" t="s">
        <v>136</v>
      </c>
      <c r="D328" s="98">
        <f>SUM(E328:L328)</f>
        <v>0</v>
      </c>
      <c r="E328" s="98">
        <f aca="true" t="shared" si="112" ref="E328:N328">SUM(E329)</f>
        <v>0</v>
      </c>
      <c r="F328" s="98">
        <f t="shared" si="112"/>
        <v>0</v>
      </c>
      <c r="G328" s="98">
        <f t="shared" si="112"/>
        <v>0</v>
      </c>
      <c r="H328" s="98">
        <f t="shared" si="112"/>
        <v>0</v>
      </c>
      <c r="I328" s="98">
        <f t="shared" si="112"/>
        <v>0</v>
      </c>
      <c r="J328" s="98">
        <f t="shared" si="112"/>
        <v>0</v>
      </c>
      <c r="K328" s="98">
        <f t="shared" si="112"/>
        <v>0</v>
      </c>
      <c r="L328" s="98">
        <f t="shared" si="112"/>
        <v>0</v>
      </c>
      <c r="M328" s="98">
        <f t="shared" si="112"/>
        <v>0</v>
      </c>
      <c r="N328" s="98">
        <f t="shared" si="112"/>
        <v>0</v>
      </c>
    </row>
    <row r="329" spans="1:14" ht="12.75">
      <c r="A329" s="101">
        <v>3</v>
      </c>
      <c r="B329" s="113"/>
      <c r="C329" s="95" t="s">
        <v>51</v>
      </c>
      <c r="D329" s="96">
        <f>SUM(E329:L329)</f>
        <v>0</v>
      </c>
      <c r="E329" s="96">
        <f aca="true" t="shared" si="113" ref="E329:N329">SUM(E330,E335)</f>
        <v>0</v>
      </c>
      <c r="F329" s="96">
        <f>SUM(F330,F335)</f>
        <v>0</v>
      </c>
      <c r="G329" s="96">
        <f t="shared" si="113"/>
        <v>0</v>
      </c>
      <c r="H329" s="96">
        <f t="shared" si="113"/>
        <v>0</v>
      </c>
      <c r="I329" s="96">
        <f t="shared" si="113"/>
        <v>0</v>
      </c>
      <c r="J329" s="96">
        <f t="shared" si="113"/>
        <v>0</v>
      </c>
      <c r="K329" s="96">
        <f t="shared" si="113"/>
        <v>0</v>
      </c>
      <c r="L329" s="96">
        <f t="shared" si="113"/>
        <v>0</v>
      </c>
      <c r="M329" s="96">
        <f t="shared" si="113"/>
        <v>0</v>
      </c>
      <c r="N329" s="96">
        <f t="shared" si="113"/>
        <v>0</v>
      </c>
    </row>
    <row r="330" spans="1:14" ht="12.75">
      <c r="A330" s="101">
        <v>31</v>
      </c>
      <c r="B330" s="113"/>
      <c r="C330" s="95" t="s">
        <v>21</v>
      </c>
      <c r="D330" s="96">
        <f aca="true" t="shared" si="114" ref="D330:D344">SUM(E330:L330)</f>
        <v>0</v>
      </c>
      <c r="E330" s="96">
        <f aca="true" t="shared" si="115" ref="E330:L330">SUM(E331,E333)</f>
        <v>0</v>
      </c>
      <c r="F330" s="96">
        <f>SUM(F331,F333)</f>
        <v>0</v>
      </c>
      <c r="G330" s="96">
        <f t="shared" si="115"/>
        <v>0</v>
      </c>
      <c r="H330" s="96">
        <f t="shared" si="115"/>
        <v>0</v>
      </c>
      <c r="I330" s="96">
        <f t="shared" si="115"/>
        <v>0</v>
      </c>
      <c r="J330" s="96">
        <f t="shared" si="115"/>
        <v>0</v>
      </c>
      <c r="K330" s="96">
        <f t="shared" si="115"/>
        <v>0</v>
      </c>
      <c r="L330" s="96">
        <f t="shared" si="115"/>
        <v>0</v>
      </c>
      <c r="M330" s="134">
        <v>0</v>
      </c>
      <c r="N330" s="134">
        <v>0</v>
      </c>
    </row>
    <row r="331" spans="1:14" ht="12.75">
      <c r="A331" s="101">
        <v>311</v>
      </c>
      <c r="B331" s="113"/>
      <c r="C331" s="95" t="s">
        <v>22</v>
      </c>
      <c r="D331" s="96">
        <f t="shared" si="114"/>
        <v>0</v>
      </c>
      <c r="E331" s="96">
        <f aca="true" t="shared" si="116" ref="E331:L331">SUM(E332)</f>
        <v>0</v>
      </c>
      <c r="F331" s="96">
        <f t="shared" si="116"/>
        <v>0</v>
      </c>
      <c r="G331" s="96">
        <f t="shared" si="116"/>
        <v>0</v>
      </c>
      <c r="H331" s="96">
        <f t="shared" si="116"/>
        <v>0</v>
      </c>
      <c r="I331" s="96">
        <f t="shared" si="116"/>
        <v>0</v>
      </c>
      <c r="J331" s="96">
        <f t="shared" si="116"/>
        <v>0</v>
      </c>
      <c r="K331" s="96">
        <f t="shared" si="116"/>
        <v>0</v>
      </c>
      <c r="L331" s="96">
        <f t="shared" si="116"/>
        <v>0</v>
      </c>
      <c r="M331" s="96"/>
      <c r="N331" s="96"/>
    </row>
    <row r="332" spans="1:14" ht="12.75">
      <c r="A332" s="101">
        <v>3111</v>
      </c>
      <c r="B332" s="114">
        <v>0</v>
      </c>
      <c r="C332" s="95" t="s">
        <v>93</v>
      </c>
      <c r="D332" s="96">
        <f t="shared" si="114"/>
        <v>0</v>
      </c>
      <c r="E332" s="134"/>
      <c r="F332" s="134"/>
      <c r="G332" s="137"/>
      <c r="H332" s="137"/>
      <c r="I332" s="137"/>
      <c r="J332" s="137"/>
      <c r="K332" s="137"/>
      <c r="L332" s="137"/>
      <c r="M332" s="118"/>
      <c r="N332" s="118"/>
    </row>
    <row r="333" spans="1:14" ht="12.75">
      <c r="A333" s="101">
        <v>313</v>
      </c>
      <c r="B333" s="113"/>
      <c r="C333" s="95" t="s">
        <v>24</v>
      </c>
      <c r="D333" s="96">
        <f t="shared" si="114"/>
        <v>0</v>
      </c>
      <c r="E333" s="96">
        <f aca="true" t="shared" si="117" ref="E333:L333">SUM(E334:E334)</f>
        <v>0</v>
      </c>
      <c r="F333" s="96">
        <f t="shared" si="117"/>
        <v>0</v>
      </c>
      <c r="G333" s="96">
        <f t="shared" si="117"/>
        <v>0</v>
      </c>
      <c r="H333" s="96">
        <f t="shared" si="117"/>
        <v>0</v>
      </c>
      <c r="I333" s="96">
        <f t="shared" si="117"/>
        <v>0</v>
      </c>
      <c r="J333" s="96">
        <f t="shared" si="117"/>
        <v>0</v>
      </c>
      <c r="K333" s="96">
        <f t="shared" si="117"/>
        <v>0</v>
      </c>
      <c r="L333" s="96">
        <f t="shared" si="117"/>
        <v>0</v>
      </c>
      <c r="M333" s="96"/>
      <c r="N333" s="96"/>
    </row>
    <row r="334" spans="1:14" ht="25.5">
      <c r="A334" s="101">
        <v>3132</v>
      </c>
      <c r="B334" s="114">
        <v>0</v>
      </c>
      <c r="C334" s="95" t="s">
        <v>94</v>
      </c>
      <c r="D334" s="96">
        <f t="shared" si="114"/>
        <v>0</v>
      </c>
      <c r="E334" s="134"/>
      <c r="F334" s="134"/>
      <c r="G334" s="137"/>
      <c r="H334" s="137"/>
      <c r="I334" s="137"/>
      <c r="J334" s="137"/>
      <c r="K334" s="137"/>
      <c r="L334" s="137"/>
      <c r="M334" s="118"/>
      <c r="N334" s="118"/>
    </row>
    <row r="335" spans="1:14" ht="12.75">
      <c r="A335" s="101">
        <v>32</v>
      </c>
      <c r="B335" s="113"/>
      <c r="C335" s="95" t="s">
        <v>25</v>
      </c>
      <c r="D335" s="96">
        <f t="shared" si="114"/>
        <v>0</v>
      </c>
      <c r="E335" s="96">
        <f aca="true" t="shared" si="118" ref="E335:L335">SUM(E336,E339,E342)</f>
        <v>0</v>
      </c>
      <c r="F335" s="96">
        <f>SUM(F336,F339,F342)</f>
        <v>0</v>
      </c>
      <c r="G335" s="96">
        <f t="shared" si="118"/>
        <v>0</v>
      </c>
      <c r="H335" s="96">
        <f t="shared" si="118"/>
        <v>0</v>
      </c>
      <c r="I335" s="96">
        <f t="shared" si="118"/>
        <v>0</v>
      </c>
      <c r="J335" s="96">
        <f t="shared" si="118"/>
        <v>0</v>
      </c>
      <c r="K335" s="96">
        <f t="shared" si="118"/>
        <v>0</v>
      </c>
      <c r="L335" s="96">
        <f t="shared" si="118"/>
        <v>0</v>
      </c>
      <c r="M335" s="134">
        <v>0</v>
      </c>
      <c r="N335" s="134">
        <v>0</v>
      </c>
    </row>
    <row r="336" spans="1:14" ht="12.75">
      <c r="A336" s="101">
        <v>322</v>
      </c>
      <c r="B336" s="113"/>
      <c r="C336" s="95" t="s">
        <v>27</v>
      </c>
      <c r="D336" s="96">
        <f t="shared" si="114"/>
        <v>0</v>
      </c>
      <c r="E336" s="96">
        <f aca="true" t="shared" si="119" ref="E336:L336">SUM(E337:E338)</f>
        <v>0</v>
      </c>
      <c r="F336" s="96">
        <f>SUM(F337:F338)</f>
        <v>0</v>
      </c>
      <c r="G336" s="96">
        <f t="shared" si="119"/>
        <v>0</v>
      </c>
      <c r="H336" s="96">
        <f t="shared" si="119"/>
        <v>0</v>
      </c>
      <c r="I336" s="96">
        <f t="shared" si="119"/>
        <v>0</v>
      </c>
      <c r="J336" s="96">
        <f t="shared" si="119"/>
        <v>0</v>
      </c>
      <c r="K336" s="96">
        <f t="shared" si="119"/>
        <v>0</v>
      </c>
      <c r="L336" s="96">
        <f t="shared" si="119"/>
        <v>0</v>
      </c>
      <c r="M336" s="96"/>
      <c r="N336" s="96"/>
    </row>
    <row r="337" spans="1:14" ht="25.5">
      <c r="A337" s="101">
        <v>3221</v>
      </c>
      <c r="B337" s="114">
        <v>0</v>
      </c>
      <c r="C337" s="95" t="s">
        <v>67</v>
      </c>
      <c r="D337" s="96">
        <f t="shared" si="114"/>
        <v>0</v>
      </c>
      <c r="E337" s="134"/>
      <c r="F337" s="134"/>
      <c r="G337" s="137"/>
      <c r="H337" s="137"/>
      <c r="I337" s="137"/>
      <c r="J337" s="137"/>
      <c r="K337" s="137"/>
      <c r="L337" s="137"/>
      <c r="M337" s="118"/>
      <c r="N337" s="118"/>
    </row>
    <row r="338" spans="1:14" ht="12.75">
      <c r="A338" s="101">
        <v>3222</v>
      </c>
      <c r="B338" s="114">
        <v>0</v>
      </c>
      <c r="C338" s="95" t="s">
        <v>68</v>
      </c>
      <c r="D338" s="96">
        <f t="shared" si="114"/>
        <v>0</v>
      </c>
      <c r="E338" s="134"/>
      <c r="F338" s="134"/>
      <c r="G338" s="137"/>
      <c r="H338" s="137"/>
      <c r="I338" s="137"/>
      <c r="J338" s="137"/>
      <c r="K338" s="137"/>
      <c r="L338" s="137"/>
      <c r="M338" s="118"/>
      <c r="N338" s="118"/>
    </row>
    <row r="339" spans="1:14" ht="12.75">
      <c r="A339" s="101">
        <v>323</v>
      </c>
      <c r="B339" s="113"/>
      <c r="C339" s="95" t="s">
        <v>28</v>
      </c>
      <c r="D339" s="96">
        <f t="shared" si="114"/>
        <v>0</v>
      </c>
      <c r="E339" s="96">
        <f aca="true" t="shared" si="120" ref="E339:L339">SUM(E340:E341)</f>
        <v>0</v>
      </c>
      <c r="F339" s="96">
        <f>SUM(F340:F341)</f>
        <v>0</v>
      </c>
      <c r="G339" s="96">
        <f t="shared" si="120"/>
        <v>0</v>
      </c>
      <c r="H339" s="96">
        <f t="shared" si="120"/>
        <v>0</v>
      </c>
      <c r="I339" s="96">
        <f t="shared" si="120"/>
        <v>0</v>
      </c>
      <c r="J339" s="96">
        <f t="shared" si="120"/>
        <v>0</v>
      </c>
      <c r="K339" s="96">
        <f t="shared" si="120"/>
        <v>0</v>
      </c>
      <c r="L339" s="96">
        <f t="shared" si="120"/>
        <v>0</v>
      </c>
      <c r="M339" s="96"/>
      <c r="N339" s="96"/>
    </row>
    <row r="340" spans="1:14" ht="12.75">
      <c r="A340" s="101">
        <v>3231</v>
      </c>
      <c r="B340" s="114">
        <v>0</v>
      </c>
      <c r="C340" s="95" t="s">
        <v>73</v>
      </c>
      <c r="D340" s="96">
        <f t="shared" si="114"/>
        <v>0</v>
      </c>
      <c r="E340" s="134"/>
      <c r="F340" s="134"/>
      <c r="G340" s="137"/>
      <c r="H340" s="137"/>
      <c r="I340" s="137"/>
      <c r="J340" s="137"/>
      <c r="K340" s="137"/>
      <c r="L340" s="137"/>
      <c r="M340" s="118"/>
      <c r="N340" s="118"/>
    </row>
    <row r="341" spans="1:14" ht="12.75">
      <c r="A341" s="101">
        <v>3233</v>
      </c>
      <c r="B341" s="114">
        <v>0</v>
      </c>
      <c r="C341" s="95" t="s">
        <v>74</v>
      </c>
      <c r="D341" s="96">
        <f t="shared" si="114"/>
        <v>0</v>
      </c>
      <c r="E341" s="134"/>
      <c r="F341" s="134"/>
      <c r="G341" s="137"/>
      <c r="H341" s="137"/>
      <c r="I341" s="137"/>
      <c r="J341" s="137"/>
      <c r="K341" s="137"/>
      <c r="L341" s="137"/>
      <c r="M341" s="118"/>
      <c r="N341" s="118"/>
    </row>
    <row r="342" spans="1:14" ht="12.75">
      <c r="A342" s="101">
        <v>329</v>
      </c>
      <c r="B342" s="113"/>
      <c r="C342" s="95" t="s">
        <v>81</v>
      </c>
      <c r="D342" s="96">
        <f t="shared" si="114"/>
        <v>0</v>
      </c>
      <c r="E342" s="96">
        <f aca="true" t="shared" si="121" ref="E342:L342">SUM(E343:E344)</f>
        <v>0</v>
      </c>
      <c r="F342" s="96">
        <f>SUM(F343:F344)</f>
        <v>0</v>
      </c>
      <c r="G342" s="96">
        <f t="shared" si="121"/>
        <v>0</v>
      </c>
      <c r="H342" s="96">
        <f t="shared" si="121"/>
        <v>0</v>
      </c>
      <c r="I342" s="96">
        <f t="shared" si="121"/>
        <v>0</v>
      </c>
      <c r="J342" s="96">
        <f t="shared" si="121"/>
        <v>0</v>
      </c>
      <c r="K342" s="96">
        <f t="shared" si="121"/>
        <v>0</v>
      </c>
      <c r="L342" s="96">
        <f t="shared" si="121"/>
        <v>0</v>
      </c>
      <c r="M342" s="96"/>
      <c r="N342" s="96"/>
    </row>
    <row r="343" spans="1:14" ht="12.75">
      <c r="A343" s="101">
        <v>3293</v>
      </c>
      <c r="B343" s="114">
        <v>0</v>
      </c>
      <c r="C343" s="95" t="s">
        <v>83</v>
      </c>
      <c r="D343" s="96">
        <f t="shared" si="114"/>
        <v>0</v>
      </c>
      <c r="E343" s="134"/>
      <c r="F343" s="134"/>
      <c r="G343" s="137"/>
      <c r="H343" s="137"/>
      <c r="I343" s="137"/>
      <c r="J343" s="137"/>
      <c r="K343" s="137"/>
      <c r="L343" s="137"/>
      <c r="M343" s="118"/>
      <c r="N343" s="118"/>
    </row>
    <row r="344" spans="1:14" ht="12.75">
      <c r="A344" s="101">
        <v>3299</v>
      </c>
      <c r="B344" s="114">
        <v>0</v>
      </c>
      <c r="C344" s="95" t="s">
        <v>81</v>
      </c>
      <c r="D344" s="96">
        <f t="shared" si="114"/>
        <v>0</v>
      </c>
      <c r="E344" s="134"/>
      <c r="F344" s="134"/>
      <c r="G344" s="137"/>
      <c r="H344" s="137"/>
      <c r="I344" s="137"/>
      <c r="J344" s="137"/>
      <c r="K344" s="137"/>
      <c r="L344" s="137"/>
      <c r="M344" s="118"/>
      <c r="N344" s="118"/>
    </row>
    <row r="345" spans="1:14" ht="12.75">
      <c r="A345" s="101"/>
      <c r="B345" s="113"/>
      <c r="C345" s="95" t="s">
        <v>157</v>
      </c>
      <c r="D345" s="96"/>
      <c r="E345" s="96"/>
      <c r="F345" s="96"/>
      <c r="G345" s="118"/>
      <c r="H345" s="118"/>
      <c r="I345" s="118"/>
      <c r="J345" s="118"/>
      <c r="K345" s="118"/>
      <c r="L345" s="118"/>
      <c r="M345" s="118"/>
      <c r="N345" s="118"/>
    </row>
  </sheetData>
  <sheetProtection/>
  <mergeCells count="3">
    <mergeCell ref="A1:N1"/>
    <mergeCell ref="A4:C4"/>
    <mergeCell ref="A5:B5"/>
  </mergeCells>
  <conditionalFormatting sqref="A166:B166 A5:A80 B83:B165 A83:A156 A167:A311">
    <cfRule type="cellIs" priority="12" dxfId="4" operator="equal" stopIfTrue="1">
      <formula>4126</formula>
    </cfRule>
  </conditionalFormatting>
  <conditionalFormatting sqref="A157:A158">
    <cfRule type="cellIs" priority="10" dxfId="4" operator="equal" stopIfTrue="1">
      <formula>4126</formula>
    </cfRule>
  </conditionalFormatting>
  <conditionalFormatting sqref="A159:A165">
    <cfRule type="cellIs" priority="11" dxfId="4" operator="equal" stopIfTrue="1">
      <formula>4126</formula>
    </cfRule>
  </conditionalFormatting>
  <conditionalFormatting sqref="A312:A345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Natasa</cp:lastModifiedBy>
  <cp:lastPrinted>2019-12-27T10:02:17Z</cp:lastPrinted>
  <dcterms:created xsi:type="dcterms:W3CDTF">2013-09-11T11:00:21Z</dcterms:created>
  <dcterms:modified xsi:type="dcterms:W3CDTF">2019-12-27T10:02:21Z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